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6\20250124 【依頼：131(金)〆切】公営企業に係る経営比較分析表（令和５年度決算）の分析等について\02 回答\【経営比較分析表】（下水道）\"/>
    </mc:Choice>
  </mc:AlternateContent>
  <workbookProtection workbookAlgorithmName="SHA-512" workbookHashValue="Fn54EIMTy3V+3tgZ7TqoeN9lXhyuG/ort987/Mpqkj/d8SkBzi45IDHoejGy6tOoSohBkNuehWFzDMYKUulw/Q==" workbookSaltValue="RbKDrusIOiPWnlLhgWbTxA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<sst xmlns="http://schemas.openxmlformats.org/spreadsheetml/2006/main" count="258" uniqueCount="115">
  <si>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</si>
  <si>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</si>
  <si>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</si>
  <si>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</si>
  <si>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</si>
  <si>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</si>
  <si>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</si>
  <si>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</si>
  <si>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</si>
  <si>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</si>
  <si>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</si>
  <si>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</si>
  <si>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</si>
  <si>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</si>
  <si>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</si>
  <si>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</si>
  <si>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</si>
  <si>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</si>
  <si>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</si>
  <si>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</si>
  <si>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</si>
  <si>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</si>
  <si>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</si>
  <si>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</si>
  <si>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</si>
  <si>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</si>
  <si>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</si>
  <si>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</si>
  <si>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</si>
  <si>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</si>
  <si>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</si>
  <si>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</si>
  <si>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</si>
  <si>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</si>
  <si>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</si>
  <si>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</si>
  <si>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</si>
  <si>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</si>
  <si>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</si>
  <si>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</si>
  <si>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</si>
  <si>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</si>
  <si>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</si>
  <si>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</si>
  <si>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</si>
  <si>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</si>
  <si>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</si>
  <si>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</si>
  <si>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</si>
  <si>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</si>
  <si>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</si>
  <si>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</si>
  <si>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</si>
  <si>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</si>
  <si>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</si>
  <si>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</si>
  <si>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</si>
  <si>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</si>
  <si>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</si>
  <si>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</si>
  <si>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</si>
  <si>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</si>
  <si>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</si>
  <si>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</si>
  <si>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</si>
  <si>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</si>
  <si>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</si>
  <si>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</si>
  <si>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</si>
  <si>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</si>
  <si>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</si>
  <si>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</si>
  <si>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</si>
  <si>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</si>
  <si>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</si>
  <si>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</si>
  <si>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</si>
  <si>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</si>
  <si>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</si>
  <si>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</si>
  <si>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</si>
  <si>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</si>
  <si>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</si>
  <si>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</si>
  <si>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</si>
  <si>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</si>
  <si>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</si>
  <si>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</si>
  <si>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</si>
  <si>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</si>
  <si>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</si>
  <si>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</si>
  <si>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</si>
  <si>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</si>
  <si>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</si>
  <si>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</si>
  <si>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</si>
  <si>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</si>
  <si>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</si>
  <si>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特定環境保全公共下水道</t>
  </si>
  <si>
    <t>D3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</si>
  <si>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</si>
  <si>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</si>
  <si>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</si>
  <si>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</si>
  <si>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</si>
  <si>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</si>
  <si>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</si>
  <si>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</si>
  <si>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</si>
  <si>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</si>
  <si>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</si>
  <si>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令和６年能登半島地震による大きな被害があったが、被災状況を確認し、復旧方針を定めた上で、復旧を進めていく。
　一般会計からの繰入金のうち、基準外繰入の抑制を図るため、助成制度の活用や、生活排水対策の普及・啓発を進めることで、水洗化率の向上・料金収入の確保に努める。
　基準内繰入については、適正に一般会計に負担を求めていく。
　経営や資産等の状況を的確に把握して、経営基盤の計画的な強化と財政マネジメントの向上等に取り組む。</t>
    <phoneticPr fontId="4"/>
  </si>
  <si>
    <t>①経常収支比率が100％を割り込み、下水道使用料で支払利息等の費用を賄い切れておらず、一般会計繰入金に依存している状態である。
②令和６年能登半島地震による収益の減少により、累積欠損金比率が大きくなっている。
③流動比率が低く、1年以内に支払う債務分の現金預金を保有できていない状態である。
④企業債残高対事業規模比率は、昨年同様となっている。
⑤経費回収率は、下水道使用料で維持管理費を賄えていない状態である。
⑥令和６年能登半島地震による有収水量の減少により、汚水処理原価が高くなっている。
⑦施設利用率は、公共下水道の処理場で汚水処理しているため、当事業では利用率なしとなっている。
⑧水洗化率は、類似団体平均より高くなっている。</t>
    <phoneticPr fontId="4"/>
  </si>
  <si>
    <t xml:space="preserve">③法定耐用年数（50年）を超えた管渠はないため、管渠の更新は行っていない。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</si>
</sst>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1-4B2B-91A0-55F67E2D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4B2B-91A0-55F67E2D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E-42D3-A12C-6AECD9B4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36.71</c:v>
                </c:pt>
                <c:pt idx="2">
                  <c:v>33.799999999999997</c:v>
                </c:pt>
                <c:pt idx="3">
                  <c:v>32.380000000000003</c:v>
                </c:pt>
                <c:pt idx="4">
                  <c:v>36.03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E-42D3-A12C-6AECD9B4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87.57</c:v>
                </c:pt>
                <c:pt idx="2">
                  <c:v>86.83</c:v>
                </c:pt>
                <c:pt idx="3">
                  <c:v>86.84</c:v>
                </c:pt>
                <c:pt idx="4">
                  <c:v>84.35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F-475F-A20E-D9E5A34A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70.05</c:v>
                </c:pt>
                <c:pt idx="2">
                  <c:v>67.09</c:v>
                </c:pt>
                <c:pt idx="3">
                  <c:v>67.31</c:v>
                </c:pt>
                <c:pt idx="4">
                  <c:v>63.97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F-475F-A20E-D9E5A34A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101.36</c:v>
                </c:pt>
                <c:pt idx="2">
                  <c:v>100.03</c:v>
                </c:pt>
                <c:pt idx="3">
                  <c:v>99.45</c:v>
                </c:pt>
                <c:pt idx="4">
                  <c:v>99.2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8-4D2F-8636-1DE9C5E5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100.3</c:v>
                </c:pt>
                <c:pt idx="2">
                  <c:v>99.59</c:v>
                </c:pt>
                <c:pt idx="3">
                  <c:v>95.51</c:v>
                </c:pt>
                <c:pt idx="4">
                  <c:v>98.85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8-4D2F-8636-1DE9C5E5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4.1399999999999997</c:v>
                </c:pt>
                <c:pt idx="2">
                  <c:v>7.06</c:v>
                </c:pt>
                <c:pt idx="3">
                  <c:v>10.29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6-4A60-BB9B-0686D4178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15.82</c:v>
                </c:pt>
                <c:pt idx="2">
                  <c:v>18.97</c:v>
                </c:pt>
                <c:pt idx="3">
                  <c:v>21.72</c:v>
                </c:pt>
                <c:pt idx="4">
                  <c:v>19.75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A60-BB9B-0686D4178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3-4903-9A51-4F9BF9B4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3-4903-9A51-4F9BF9B4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682.89</c:v>
                </c:pt>
                <c:pt idx="2">
                  <c:v>713.22</c:v>
                </c:pt>
                <c:pt idx="3">
                  <c:v>747.62</c:v>
                </c:pt>
                <c:pt idx="4">
                  <c:v>929.76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0B0-A165-B65114D2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254.91</c:v>
                </c:pt>
                <c:pt idx="2">
                  <c:v>366.52</c:v>
                </c:pt>
                <c:pt idx="3">
                  <c:v>393.98</c:v>
                </c:pt>
                <c:pt idx="4">
                  <c:v>313.61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7-40B0-A165-B65114D2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14.63</c:v>
                </c:pt>
                <c:pt idx="2">
                  <c:v>20.91</c:v>
                </c:pt>
                <c:pt idx="3">
                  <c:v>7.3</c:v>
                </c:pt>
                <c:pt idx="4">
                  <c:v>14.79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C-4AAE-9B06-A3E62CEC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64.17</c:v>
                </c:pt>
                <c:pt idx="2">
                  <c:v>89.11</c:v>
                </c:pt>
                <c:pt idx="3">
                  <c:v>82.97</c:v>
                </c:pt>
                <c:pt idx="4">
                  <c:v>113.15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C-4AAE-9B06-A3E62CEC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680.26</c:v>
                </c:pt>
                <c:pt idx="2">
                  <c:v>271.73</c:v>
                </c:pt>
                <c:pt idx="3">
                  <c:v>963.32</c:v>
                </c:pt>
                <c:pt idx="4">
                  <c:v>970.82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9A8-B88E-196DE3B4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1209.45</c:v>
                </c:pt>
                <c:pt idx="2">
                  <c:v>1042.6400000000001</c:v>
                </c:pt>
                <c:pt idx="3">
                  <c:v>1305.58</c:v>
                </c:pt>
                <c:pt idx="4">
                  <c:v>1219.99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E-49A8-B88E-196DE3B4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80.28</c:v>
                </c:pt>
                <c:pt idx="2">
                  <c:v>78.92</c:v>
                </c:pt>
                <c:pt idx="3">
                  <c:v>62.28</c:v>
                </c:pt>
                <c:pt idx="4">
                  <c:v>38.43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C-4F1B-9040-54E53EB5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55.93</c:v>
                </c:pt>
                <c:pt idx="2">
                  <c:v>55.76</c:v>
                </c:pt>
                <c:pt idx="3">
                  <c:v>51.73</c:v>
                </c:pt>
                <c:pt idx="4">
                  <c:v>48.61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C-4F1B-9040-54E53EB5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218.69</c:v>
                </c:pt>
                <c:pt idx="2">
                  <c:v>226.72</c:v>
                </c:pt>
                <c:pt idx="3">
                  <c:v>290.52999999999997</c:v>
                </c:pt>
                <c:pt idx="4">
                  <c:v>472.91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A-4A62-87CC-717A3A8E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289.60000000000002</c:v>
                </c:pt>
                <c:pt idx="2">
                  <c:v>296.14999999999998</c:v>
                </c:pt>
                <c:pt idx="3">
                  <c:v>290.54000000000002</c:v>
                </c:pt>
                <c:pt idx="4">
                  <c:v>319.42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A-4A62-87CC-717A3A8E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5" zoomScale="80" zoomScaleNormal="8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石川県　珠洲市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D3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12574</v>
      </c>
      <c r="AM8" s="36"/>
      <c r="AN8" s="36"/>
      <c r="AO8" s="36"/>
      <c r="AP8" s="36"/>
      <c r="AQ8" s="36"/>
      <c r="AR8" s="36"/>
      <c r="AS8" s="36"/>
      <c r="AT8" s="37">
        <f>データ!T6</f>
        <v>247.2</v>
      </c>
      <c r="AU8" s="37"/>
      <c r="AV8" s="37"/>
      <c r="AW8" s="37"/>
      <c r="AX8" s="37"/>
      <c r="AY8" s="37"/>
      <c r="AZ8" s="37"/>
      <c r="BA8" s="37"/>
      <c r="BB8" s="37">
        <f>データ!U6</f>
        <v>50.87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53.21</v>
      </c>
      <c r="J10" s="37"/>
      <c r="K10" s="37"/>
      <c r="L10" s="37"/>
      <c r="M10" s="37"/>
      <c r="N10" s="37"/>
      <c r="O10" s="37"/>
      <c r="P10" s="37">
        <f>データ!P6</f>
        <v>5.16</v>
      </c>
      <c r="Q10" s="37"/>
      <c r="R10" s="37"/>
      <c r="S10" s="37"/>
      <c r="T10" s="37"/>
      <c r="U10" s="37"/>
      <c r="V10" s="37"/>
      <c r="W10" s="37" t="str">
        <f>データ!Q6</f>
        <v>-</v>
      </c>
      <c r="X10" s="37"/>
      <c r="Y10" s="37"/>
      <c r="Z10" s="37"/>
      <c r="AA10" s="37"/>
      <c r="AB10" s="37"/>
      <c r="AC10" s="37"/>
      <c r="AD10" s="36">
        <f>データ!R6</f>
        <v>3520</v>
      </c>
      <c r="AE10" s="36"/>
      <c r="AF10" s="36"/>
      <c r="AG10" s="36"/>
      <c r="AH10" s="36"/>
      <c r="AI10" s="36"/>
      <c r="AJ10" s="36"/>
      <c r="AK10" s="2"/>
      <c r="AL10" s="36">
        <f>データ!V6</f>
        <v>620</v>
      </c>
      <c r="AM10" s="36"/>
      <c r="AN10" s="36"/>
      <c r="AO10" s="36"/>
      <c r="AP10" s="36"/>
      <c r="AQ10" s="36"/>
      <c r="AR10" s="36"/>
      <c r="AS10" s="36"/>
      <c r="AT10" s="37">
        <f>データ!W6</f>
        <v>0.26</v>
      </c>
      <c r="AU10" s="37"/>
      <c r="AV10" s="37"/>
      <c r="AW10" s="37"/>
      <c r="AX10" s="37"/>
      <c r="AY10" s="37"/>
      <c r="AZ10" s="37"/>
      <c r="BA10" s="37"/>
      <c r="BB10" s="37">
        <f>データ!X6</f>
        <v>2384.62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112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【105.09】</v>
      </c>
      <c r="F85" s="12" t="str">
        <f>データ!AT6</f>
        <v>【65.73】</v>
      </c>
      <c r="G85" s="12" t="str">
        <f>データ!BE6</f>
        <v>【48.91】</v>
      </c>
      <c r="H85" s="12" t="str">
        <f>データ!BP6</f>
        <v>【1,156.82】</v>
      </c>
      <c r="I85" s="12" t="str">
        <f>データ!CA6</f>
        <v>【75.33】</v>
      </c>
      <c r="J85" s="12" t="str">
        <f>データ!CL6</f>
        <v>【215.73】</v>
      </c>
      <c r="K85" s="12" t="str">
        <f>データ!CW6</f>
        <v>【43.28】</v>
      </c>
      <c r="L85" s="12" t="str">
        <f>データ!DH6</f>
        <v>【86.21】</v>
      </c>
      <c r="M85" s="12" t="str">
        <f>データ!DS6</f>
        <v>【29.62】</v>
      </c>
      <c r="N85" s="12" t="str">
        <f>データ!ED6</f>
        <v>【0.09】</v>
      </c>
      <c r="O85" s="12" t="str">
        <f>データ!EO6</f>
        <v>【0.11】</v>
      </c>
    </row>
  </sheetData>
  <sheetProtection algorithmName="SHA-512" hashValue="dq/qWjEr7uyzK4rdlwqbASZ2rkP+T5E4TDGis9mzZ7Wd8nDRMhBd3pUCsCQgi98YAeR70RRRvOt48qbFmDZnVg==" saltValue="z/ELeFcUvZJAzeL/dWTAw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D3</v>
      </c>
      <c r="M6" s="19" t="str">
        <f t="shared" si="3"/>
        <v>非設置</v>
      </c>
      <c r="N6" s="20" t="str">
        <f t="shared" si="3"/>
        <v>-</v>
      </c>
      <c r="O6" s="20">
        <f t="shared" si="3"/>
        <v>53.21</v>
      </c>
      <c r="P6" s="20">
        <f t="shared" si="3"/>
        <v>5.16</v>
      </c>
      <c r="Q6" s="20" t="str">
        <f t="shared" si="3"/>
        <v>-</v>
      </c>
      <c r="R6" s="20">
        <f t="shared" si="3"/>
        <v>3520</v>
      </c>
      <c r="S6" s="20">
        <f t="shared" si="3"/>
        <v>12574</v>
      </c>
      <c r="T6" s="20">
        <f t="shared" si="3"/>
        <v>247.2</v>
      </c>
      <c r="U6" s="20">
        <f t="shared" si="3"/>
        <v>50.87</v>
      </c>
      <c r="V6" s="20">
        <f t="shared" si="3"/>
        <v>620</v>
      </c>
      <c r="W6" s="20">
        <f t="shared" si="3"/>
        <v>0.26</v>
      </c>
      <c r="X6" s="20">
        <f t="shared" si="3"/>
        <v>2384.62</v>
      </c>
      <c r="Y6" s="21" t="str">
        <f>IF(Y7="",NA(),Y7)</f>
        <v>-</v>
      </c>
      <c r="Z6" s="21">
        <f t="shared" ref="Z6:AH6" si="4">IF(Z7="",NA(),Z7)</f>
        <v>101.36</v>
      </c>
      <c r="AA6" s="21">
        <f t="shared" si="4"/>
        <v>100.03</v>
      </c>
      <c r="AB6" s="21">
        <f t="shared" si="4"/>
        <v>99.45</v>
      </c>
      <c r="AC6" s="21">
        <f t="shared" si="4"/>
        <v>99.2</v>
      </c>
      <c r="AD6" s="21" t="str">
        <f t="shared" si="4"/>
        <v>-</v>
      </c>
      <c r="AE6" s="21">
        <f t="shared" si="4"/>
        <v>100.3</v>
      </c>
      <c r="AF6" s="21">
        <f t="shared" si="4"/>
        <v>99.59</v>
      </c>
      <c r="AG6" s="21">
        <f t="shared" si="4"/>
        <v>95.51</v>
      </c>
      <c r="AH6" s="21">
        <f t="shared" si="4"/>
        <v>98.85</v>
      </c>
      <c r="AI6" s="20" t="str">
        <f>IF(AI7="","",IF(AI7="-","【-】","【"&amp;SUBSTITUTE(TEXT(AI7,"#,##0.00"),"-","△")&amp;"】"))</f>
        <v>【105.09】</v>
      </c>
      <c r="AJ6" s="21" t="str">
        <f>IF(AJ7="",NA(),AJ7)</f>
        <v>-</v>
      </c>
      <c r="AK6" s="21">
        <f t="shared" ref="AK6:AS6" si="5">IF(AK7="",NA(),AK7)</f>
        <v>682.89</v>
      </c>
      <c r="AL6" s="21">
        <f t="shared" si="5"/>
        <v>713.22</v>
      </c>
      <c r="AM6" s="21">
        <f t="shared" si="5"/>
        <v>747.62</v>
      </c>
      <c r="AN6" s="21">
        <f t="shared" si="5"/>
        <v>929.76</v>
      </c>
      <c r="AO6" s="21" t="str">
        <f t="shared" si="5"/>
        <v>-</v>
      </c>
      <c r="AP6" s="21">
        <f t="shared" si="5"/>
        <v>254.91</v>
      </c>
      <c r="AQ6" s="21">
        <f t="shared" si="5"/>
        <v>366.52</v>
      </c>
      <c r="AR6" s="21">
        <f t="shared" si="5"/>
        <v>393.98</v>
      </c>
      <c r="AS6" s="21">
        <f t="shared" si="5"/>
        <v>313.61</v>
      </c>
      <c r="AT6" s="20" t="str">
        <f>IF(AT7="","",IF(AT7="-","【-】","【"&amp;SUBSTITUTE(TEXT(AT7,"#,##0.00"),"-","△")&amp;"】"))</f>
        <v>【65.73】</v>
      </c>
      <c r="AU6" s="21" t="str">
        <f>IF(AU7="",NA(),AU7)</f>
        <v>-</v>
      </c>
      <c r="AV6" s="21">
        <f t="shared" ref="AV6:BD6" si="6">IF(AV7="",NA(),AV7)</f>
        <v>14.63</v>
      </c>
      <c r="AW6" s="21">
        <f t="shared" si="6"/>
        <v>20.91</v>
      </c>
      <c r="AX6" s="21">
        <f t="shared" si="6"/>
        <v>7.3</v>
      </c>
      <c r="AY6" s="21">
        <f t="shared" si="6"/>
        <v>14.79</v>
      </c>
      <c r="AZ6" s="21" t="str">
        <f t="shared" si="6"/>
        <v>-</v>
      </c>
      <c r="BA6" s="21">
        <f t="shared" si="6"/>
        <v>64.17</v>
      </c>
      <c r="BB6" s="21">
        <f t="shared" si="6"/>
        <v>89.11</v>
      </c>
      <c r="BC6" s="21">
        <f t="shared" si="6"/>
        <v>82.97</v>
      </c>
      <c r="BD6" s="21">
        <f t="shared" si="6"/>
        <v>113.15</v>
      </c>
      <c r="BE6" s="20" t="str">
        <f>IF(BE7="","",IF(BE7="-","【-】","【"&amp;SUBSTITUTE(TEXT(BE7,"#,##0.00"),"-","△")&amp;"】"))</f>
        <v>【48.91】</v>
      </c>
      <c r="BF6" s="21" t="str">
        <f>IF(BF7="",NA(),BF7)</f>
        <v>-</v>
      </c>
      <c r="BG6" s="21">
        <f t="shared" ref="BG6:BO6" si="7">IF(BG7="",NA(),BG7)</f>
        <v>680.26</v>
      </c>
      <c r="BH6" s="21">
        <f t="shared" si="7"/>
        <v>271.73</v>
      </c>
      <c r="BI6" s="21">
        <f t="shared" si="7"/>
        <v>963.32</v>
      </c>
      <c r="BJ6" s="21">
        <f t="shared" si="7"/>
        <v>970.82</v>
      </c>
      <c r="BK6" s="21" t="str">
        <f t="shared" si="7"/>
        <v>-</v>
      </c>
      <c r="BL6" s="21">
        <f t="shared" si="7"/>
        <v>1209.45</v>
      </c>
      <c r="BM6" s="21">
        <f t="shared" si="7"/>
        <v>1042.6400000000001</v>
      </c>
      <c r="BN6" s="21">
        <f t="shared" si="7"/>
        <v>1305.58</v>
      </c>
      <c r="BO6" s="21">
        <f t="shared" si="7"/>
        <v>1219.99</v>
      </c>
      <c r="BP6" s="20" t="str">
        <f>IF(BP7="","",IF(BP7="-","【-】","【"&amp;SUBSTITUTE(TEXT(BP7,"#,##0.00"),"-","△")&amp;"】"))</f>
        <v>【1,156.82】</v>
      </c>
      <c r="BQ6" s="21" t="str">
        <f>IF(BQ7="",NA(),BQ7)</f>
        <v>-</v>
      </c>
      <c r="BR6" s="21">
        <f t="shared" ref="BR6:BZ6" si="8">IF(BR7="",NA(),BR7)</f>
        <v>80.28</v>
      </c>
      <c r="BS6" s="21">
        <f t="shared" si="8"/>
        <v>78.92</v>
      </c>
      <c r="BT6" s="21">
        <f t="shared" si="8"/>
        <v>62.28</v>
      </c>
      <c r="BU6" s="21">
        <f t="shared" si="8"/>
        <v>38.43</v>
      </c>
      <c r="BV6" s="21" t="str">
        <f t="shared" si="8"/>
        <v>-</v>
      </c>
      <c r="BW6" s="21">
        <f t="shared" si="8"/>
        <v>55.93</v>
      </c>
      <c r="BX6" s="21">
        <f t="shared" si="8"/>
        <v>55.76</v>
      </c>
      <c r="BY6" s="21">
        <f t="shared" si="8"/>
        <v>51.73</v>
      </c>
      <c r="BZ6" s="21">
        <f t="shared" si="8"/>
        <v>48.61</v>
      </c>
      <c r="CA6" s="20" t="str">
        <f>IF(CA7="","",IF(CA7="-","【-】","【"&amp;SUBSTITUTE(TEXT(CA7,"#,##0.00"),"-","△")&amp;"】"))</f>
        <v>【75.33】</v>
      </c>
      <c r="CB6" s="21" t="str">
        <f>IF(CB7="",NA(),CB7)</f>
        <v>-</v>
      </c>
      <c r="CC6" s="21">
        <f t="shared" ref="CC6:CK6" si="9">IF(CC7="",NA(),CC7)</f>
        <v>218.69</v>
      </c>
      <c r="CD6" s="21">
        <f t="shared" si="9"/>
        <v>226.72</v>
      </c>
      <c r="CE6" s="21">
        <f t="shared" si="9"/>
        <v>290.52999999999997</v>
      </c>
      <c r="CF6" s="21">
        <f t="shared" si="9"/>
        <v>472.91</v>
      </c>
      <c r="CG6" s="21" t="str">
        <f t="shared" si="9"/>
        <v>-</v>
      </c>
      <c r="CH6" s="21">
        <f t="shared" si="9"/>
        <v>289.60000000000002</v>
      </c>
      <c r="CI6" s="21">
        <f t="shared" si="9"/>
        <v>296.14999999999998</v>
      </c>
      <c r="CJ6" s="21">
        <f t="shared" si="9"/>
        <v>290.54000000000002</v>
      </c>
      <c r="CK6" s="21">
        <f t="shared" si="9"/>
        <v>319.42</v>
      </c>
      <c r="CL6" s="20" t="str">
        <f>IF(CL7="","",IF(CL7="-","【-】","【"&amp;SUBSTITUTE(TEXT(CL7,"#,##0.00"),"-","△")&amp;"】"))</f>
        <v>【215.73】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>
        <f t="shared" si="10"/>
        <v>36.71</v>
      </c>
      <c r="CT6" s="21">
        <f t="shared" si="10"/>
        <v>33.799999999999997</v>
      </c>
      <c r="CU6" s="21">
        <f t="shared" si="10"/>
        <v>32.380000000000003</v>
      </c>
      <c r="CV6" s="21">
        <f t="shared" si="10"/>
        <v>36.03</v>
      </c>
      <c r="CW6" s="20" t="str">
        <f>IF(CW7="","",IF(CW7="-","【-】","【"&amp;SUBSTITUTE(TEXT(CW7,"#,##0.00"),"-","△")&amp;"】"))</f>
        <v>【43.28】</v>
      </c>
      <c r="CX6" s="21" t="str">
        <f>IF(CX7="",NA(),CX7)</f>
        <v>-</v>
      </c>
      <c r="CY6" s="21">
        <f t="shared" ref="CY6:DG6" si="11">IF(CY7="",NA(),CY7)</f>
        <v>87.57</v>
      </c>
      <c r="CZ6" s="21">
        <f t="shared" si="11"/>
        <v>86.83</v>
      </c>
      <c r="DA6" s="21">
        <f t="shared" si="11"/>
        <v>86.84</v>
      </c>
      <c r="DB6" s="21">
        <f t="shared" si="11"/>
        <v>84.35</v>
      </c>
      <c r="DC6" s="21" t="str">
        <f t="shared" si="11"/>
        <v>-</v>
      </c>
      <c r="DD6" s="21">
        <f t="shared" si="11"/>
        <v>70.05</v>
      </c>
      <c r="DE6" s="21">
        <f t="shared" si="11"/>
        <v>67.09</v>
      </c>
      <c r="DF6" s="21">
        <f t="shared" si="11"/>
        <v>67.31</v>
      </c>
      <c r="DG6" s="21">
        <f t="shared" si="11"/>
        <v>63.97</v>
      </c>
      <c r="DH6" s="20" t="str">
        <f>IF(DH7="","",IF(DH7="-","【-】","【"&amp;SUBSTITUTE(TEXT(DH7,"#,##0.00"),"-","△")&amp;"】"))</f>
        <v>【86.21】</v>
      </c>
      <c r="DI6" s="21" t="str">
        <f>IF(DI7="",NA(),DI7)</f>
        <v>-</v>
      </c>
      <c r="DJ6" s="21">
        <f t="shared" ref="DJ6:DR6" si="12">IF(DJ7="",NA(),DJ7)</f>
        <v>4.1399999999999997</v>
      </c>
      <c r="DK6" s="21">
        <f t="shared" si="12"/>
        <v>7.06</v>
      </c>
      <c r="DL6" s="21">
        <f t="shared" si="12"/>
        <v>10.29</v>
      </c>
      <c r="DM6" s="21">
        <f t="shared" si="12"/>
        <v>13.5</v>
      </c>
      <c r="DN6" s="21" t="str">
        <f t="shared" si="12"/>
        <v>-</v>
      </c>
      <c r="DO6" s="21">
        <f t="shared" si="12"/>
        <v>15.82</v>
      </c>
      <c r="DP6" s="21">
        <f t="shared" si="12"/>
        <v>18.97</v>
      </c>
      <c r="DQ6" s="21">
        <f t="shared" si="12"/>
        <v>21.72</v>
      </c>
      <c r="DR6" s="21">
        <f t="shared" si="12"/>
        <v>19.75</v>
      </c>
      <c r="DS6" s="20" t="str">
        <f>IF(DS7="","",IF(DS7="-","【-】","【"&amp;SUBSTITUTE(TEXT(DS7,"#,##0.00"),"-","△")&amp;"】"))</f>
        <v>【29.62】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【0.09】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0.02</v>
      </c>
      <c r="EL6" s="20">
        <f t="shared" si="14"/>
        <v>0</v>
      </c>
      <c r="EM6" s="20">
        <f t="shared" si="14"/>
        <v>0</v>
      </c>
      <c r="EN6" s="21">
        <f t="shared" si="14"/>
        <v>0.08</v>
      </c>
      <c r="EO6" s="20" t="str">
        <f>IF(EO7="","",IF(EO7="-","【-】","【"&amp;SUBSTITUTE(TEXT(EO7,"#,##0.00"),"-","△")&amp;"】"))</f>
        <v>【0.11】</v>
      </c>
    </row>
    <row r="7" spans="1:148" s="22" customFormat="1" x14ac:dyDescent="0.15">
      <c r="A7" s="14"/>
      <c r="B7" s="23">
        <v>2023</v>
      </c>
      <c r="C7" s="23">
        <v>172057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53.21</v>
      </c>
      <c r="P7" s="24">
        <v>5.16</v>
      </c>
      <c r="Q7" s="24" t="s">
        <v>102</v>
      </c>
      <c r="R7" s="24">
        <v>3520</v>
      </c>
      <c r="S7" s="24">
        <v>12574</v>
      </c>
      <c r="T7" s="24">
        <v>247.2</v>
      </c>
      <c r="U7" s="24">
        <v>50.87</v>
      </c>
      <c r="V7" s="24">
        <v>620</v>
      </c>
      <c r="W7" s="24">
        <v>0.26</v>
      </c>
      <c r="X7" s="24">
        <v>2384.62</v>
      </c>
      <c r="Y7" s="24" t="s">
        <v>102</v>
      </c>
      <c r="Z7" s="24">
        <v>101.36</v>
      </c>
      <c r="AA7" s="24">
        <v>100.03</v>
      </c>
      <c r="AB7" s="24">
        <v>99.45</v>
      </c>
      <c r="AC7" s="24">
        <v>99.2</v>
      </c>
      <c r="AD7" s="24" t="s">
        <v>102</v>
      </c>
      <c r="AE7" s="24">
        <v>100.3</v>
      </c>
      <c r="AF7" s="24">
        <v>99.59</v>
      </c>
      <c r="AG7" s="24">
        <v>95.51</v>
      </c>
      <c r="AH7" s="24">
        <v>98.85</v>
      </c>
      <c r="AI7" s="24">
        <v>105.09</v>
      </c>
      <c r="AJ7" s="24" t="s">
        <v>102</v>
      </c>
      <c r="AK7" s="24">
        <v>682.89</v>
      </c>
      <c r="AL7" s="24">
        <v>713.22</v>
      </c>
      <c r="AM7" s="24">
        <v>747.62</v>
      </c>
      <c r="AN7" s="24">
        <v>929.76</v>
      </c>
      <c r="AO7" s="24" t="s">
        <v>102</v>
      </c>
      <c r="AP7" s="24">
        <v>254.91</v>
      </c>
      <c r="AQ7" s="24">
        <v>366.52</v>
      </c>
      <c r="AR7" s="24">
        <v>393.98</v>
      </c>
      <c r="AS7" s="24">
        <v>313.61</v>
      </c>
      <c r="AT7" s="24">
        <v>65.73</v>
      </c>
      <c r="AU7" s="24" t="s">
        <v>102</v>
      </c>
      <c r="AV7" s="24">
        <v>14.63</v>
      </c>
      <c r="AW7" s="24">
        <v>20.91</v>
      </c>
      <c r="AX7" s="24">
        <v>7.3</v>
      </c>
      <c r="AY7" s="24">
        <v>14.79</v>
      </c>
      <c r="AZ7" s="24" t="s">
        <v>102</v>
      </c>
      <c r="BA7" s="24">
        <v>64.17</v>
      </c>
      <c r="BB7" s="24">
        <v>89.11</v>
      </c>
      <c r="BC7" s="24">
        <v>82.97</v>
      </c>
      <c r="BD7" s="24">
        <v>113.15</v>
      </c>
      <c r="BE7" s="24">
        <v>48.91</v>
      </c>
      <c r="BF7" s="24" t="s">
        <v>102</v>
      </c>
      <c r="BG7" s="24">
        <v>680.26</v>
      </c>
      <c r="BH7" s="24">
        <v>271.73</v>
      </c>
      <c r="BI7" s="24">
        <v>963.32</v>
      </c>
      <c r="BJ7" s="24">
        <v>970.82</v>
      </c>
      <c r="BK7" s="24" t="s">
        <v>102</v>
      </c>
      <c r="BL7" s="24">
        <v>1209.45</v>
      </c>
      <c r="BM7" s="24">
        <v>1042.6400000000001</v>
      </c>
      <c r="BN7" s="24">
        <v>1305.58</v>
      </c>
      <c r="BO7" s="24">
        <v>1219.99</v>
      </c>
      <c r="BP7" s="24">
        <v>1156.82</v>
      </c>
      <c r="BQ7" s="24" t="s">
        <v>102</v>
      </c>
      <c r="BR7" s="24">
        <v>80.28</v>
      </c>
      <c r="BS7" s="24">
        <v>78.92</v>
      </c>
      <c r="BT7" s="24">
        <v>62.28</v>
      </c>
      <c r="BU7" s="24">
        <v>38.43</v>
      </c>
      <c r="BV7" s="24" t="s">
        <v>102</v>
      </c>
      <c r="BW7" s="24">
        <v>55.93</v>
      </c>
      <c r="BX7" s="24">
        <v>55.76</v>
      </c>
      <c r="BY7" s="24">
        <v>51.73</v>
      </c>
      <c r="BZ7" s="24">
        <v>48.61</v>
      </c>
      <c r="CA7" s="24">
        <v>75.33</v>
      </c>
      <c r="CB7" s="24" t="s">
        <v>102</v>
      </c>
      <c r="CC7" s="24">
        <v>218.69</v>
      </c>
      <c r="CD7" s="24">
        <v>226.72</v>
      </c>
      <c r="CE7" s="24">
        <v>290.52999999999997</v>
      </c>
      <c r="CF7" s="24">
        <v>472.91</v>
      </c>
      <c r="CG7" s="24" t="s">
        <v>102</v>
      </c>
      <c r="CH7" s="24">
        <v>289.60000000000002</v>
      </c>
      <c r="CI7" s="24">
        <v>296.14999999999998</v>
      </c>
      <c r="CJ7" s="24">
        <v>290.54000000000002</v>
      </c>
      <c r="CK7" s="24">
        <v>319.42</v>
      </c>
      <c r="CL7" s="24">
        <v>215.73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>
        <v>36.71</v>
      </c>
      <c r="CT7" s="24">
        <v>33.799999999999997</v>
      </c>
      <c r="CU7" s="24">
        <v>32.380000000000003</v>
      </c>
      <c r="CV7" s="24">
        <v>36.03</v>
      </c>
      <c r="CW7" s="24">
        <v>43.28</v>
      </c>
      <c r="CX7" s="24" t="s">
        <v>102</v>
      </c>
      <c r="CY7" s="24">
        <v>87.57</v>
      </c>
      <c r="CZ7" s="24">
        <v>86.83</v>
      </c>
      <c r="DA7" s="24">
        <v>86.84</v>
      </c>
      <c r="DB7" s="24">
        <v>84.35</v>
      </c>
      <c r="DC7" s="24" t="s">
        <v>102</v>
      </c>
      <c r="DD7" s="24">
        <v>70.05</v>
      </c>
      <c r="DE7" s="24">
        <v>67.09</v>
      </c>
      <c r="DF7" s="24">
        <v>67.31</v>
      </c>
      <c r="DG7" s="24">
        <v>63.97</v>
      </c>
      <c r="DH7" s="24">
        <v>86.21</v>
      </c>
      <c r="DI7" s="24" t="s">
        <v>102</v>
      </c>
      <c r="DJ7" s="24">
        <v>4.1399999999999997</v>
      </c>
      <c r="DK7" s="24">
        <v>7.06</v>
      </c>
      <c r="DL7" s="24">
        <v>10.29</v>
      </c>
      <c r="DM7" s="24">
        <v>13.5</v>
      </c>
      <c r="DN7" s="24" t="s">
        <v>102</v>
      </c>
      <c r="DO7" s="24">
        <v>15.82</v>
      </c>
      <c r="DP7" s="24">
        <v>18.97</v>
      </c>
      <c r="DQ7" s="24">
        <v>21.72</v>
      </c>
      <c r="DR7" s="24">
        <v>19.75</v>
      </c>
      <c r="DS7" s="24">
        <v>29.62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</v>
      </c>
      <c r="EC7" s="24">
        <v>0</v>
      </c>
      <c r="ED7" s="24">
        <v>0.09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0.02</v>
      </c>
      <c r="EL7" s="24">
        <v>0</v>
      </c>
      <c r="EM7" s="24">
        <v>0</v>
      </c>
      <c r="EN7" s="24">
        <v>0.08</v>
      </c>
      <c r="EO7" s="24">
        <v>0.11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saka</cp:lastModifiedBy>
  <dcterms:created xsi:type="dcterms:W3CDTF">2025-01-24T07:11:03Z</dcterms:created>
  <dcterms:modified xsi:type="dcterms:W3CDTF">2025-01-31T09:37:44Z</dcterms:modified>
  <cp:category/>
</cp:coreProperties>
</file>