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51\環境建設課\生活環境課\03 管理係\06 庶務\01 照会等\R5\20240117 【依頼：131(水)〆切】公営企業に係る経営比較分析表（令和４年度決算）の分析等について\02 回答\下水道\"/>
    </mc:Choice>
  </mc:AlternateContent>
  <workbookProtection workbookAlgorithmName="SHA-512" workbookHashValue="AA42fCOp4SQvmoQk2a/5t3jCbdCDUSBQQ5CIj0Zsmfm+WXRE9XDHThAmdw2n5cTmbOW3vSl4B6x4dvUOMaivQw==" workbookSaltValue="nuElQOfV7fdKDi0OhHngGQ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G85" i="4"/>
  <c r="F85" i="4"/>
  <c r="E85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<sst xmlns="http://schemas.openxmlformats.org/spreadsheetml/2006/main" count="279" uniqueCount="116">
  <si>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</si>
  <si>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</si>
  <si>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</si>
  <si>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</si>
  <si>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</si>
  <si>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</si>
  <si>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</si>
  <si>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</si>
  <si>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</si>
  <si>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</si>
  <si>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</si>
  <si>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</si>
  <si>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</si>
  <si>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</si>
  <si>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</si>
  <si>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</si>
  <si>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</si>
  <si>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</si>
  <si>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</si>
  <si>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</si>
  <si>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</si>
  <si>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</si>
  <si>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</si>
  <si>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</si>
  <si>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</si>
  <si>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</si>
  <si>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</si>
  <si>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</si>
  <si>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</si>
  <si>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</si>
  <si>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</si>
  <si>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</si>
  <si>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</si>
  <si>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</si>
  <si>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</si>
  <si>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</si>
  <si>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</si>
  <si>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</si>
  <si>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</si>
  <si>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</si>
  <si>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</si>
  <si>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</si>
  <si>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</si>
  <si>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</si>
  <si>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</si>
  <si>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</si>
  <si>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</si>
  <si>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</si>
  <si>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</si>
  <si>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</si>
  <si>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</si>
  <si>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</si>
  <si>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</si>
  <si>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</si>
  <si>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</si>
  <si>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</si>
  <si>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</si>
  <si>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</si>
  <si>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</si>
  <si>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</si>
  <si>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</si>
  <si>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</si>
  <si>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</si>
  <si>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</si>
  <si>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</si>
  <si>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</si>
  <si>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</si>
  <si>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</si>
  <si>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</si>
  <si>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</si>
  <si>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</si>
  <si>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</si>
  <si>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</si>
  <si>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</si>
  <si>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</si>
  <si>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</si>
  <si>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</si>
  <si>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</si>
  <si>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</si>
  <si>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</si>
  <si>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</si>
  <si>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</si>
  <si>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</si>
  <si>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</si>
  <si>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</si>
  <si>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</si>
  <si>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</si>
  <si>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</si>
  <si>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</si>
  <si>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</si>
  <si>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</si>
  <si>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</si>
  <si>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</si>
  <si>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</si>
  <si>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</si>
  <si>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</si>
  <si>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珠洲市</t>
  </si>
  <si>
    <t>法適用</t>
  </si>
  <si>
    <t>下水道事業</t>
  </si>
  <si>
    <t>特定環境保全公共下水道</t>
  </si>
  <si>
    <t>D3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</si>
  <si>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</si>
  <si>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</si>
  <si>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</si>
  <si>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</si>
  <si>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</si>
  <si>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</si>
  <si>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</si>
  <si>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</si>
  <si>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</si>
  <si>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</si>
  <si>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</si>
  <si>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</si>
  <si>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③法定耐用年数（50年）を超えた管渠はないため、管渠の更新は行っていないが、巡回点検や、カメラ調査等により適宜修繕や清掃を実施していく。
</t>
    <phoneticPr fontId="4"/>
  </si>
  <si>
    <t>　ストックマネジメント計画により、全施設における更新の優先順位を決定し、年度間の建設改良費が平準化するよう実施していく。
　一般会計からの繰入金のうち、基準外繰入の抑制を図るため、助成制度の活用や、生活排水対策の普及・啓発を進めることで、水洗化率の向上・料金収入の確保に努める。
　基準内繰入については、適正に一般会計に負担を求めていく。
　令和2年度より公営企業会計へ移行し、経営や資産等の状況を的確に把握して、経営基盤の計画的な強化と財政マネジメントの向上等に取り組む。</t>
    <phoneticPr fontId="4"/>
  </si>
  <si>
    <t>①経常収支比率が100％を割り込み、下水道使用料で支払利息等の費用を賄い切れておらず、一般会計繰入金に依存している状態である。
②累積欠損金比率は類似団体平均よりも大きく、減少に向けて取り組んでいるところである。
③流動比率が低く、1年以内に支払う債務分の現金預金を保有できていない状態である。
④企業債残高対事業規模比率は、企業債の一般会計負担見込分が減少したため、増加した。
⑤経費回収率は、類似団体平均より高いものの、下水道使用料で維持管理費を賄えていない状態である。
⑥汚水処理原価は、類似団体平均と同程度である。
⑦施設利用率は、公共下水道の処理場で汚水処理しているため、当事業では利用率なしとなっている。
⑧水洗化率は、類似団体平均より高くなっている。</t>
    <rPh sb="13" eb="14">
      <t>ワ</t>
    </rPh>
    <rPh sb="15" eb="16">
      <t>コ</t>
    </rPh>
    <rPh sb="259" eb="262">
      <t>ドウテイド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</si>
</sst>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3-4E6C-9E47-CD3F4ABEC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3-4E6C-9E47-CD3F4ABEC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C-41C3-9097-9528CA96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36.71</c:v>
                </c:pt>
                <c:pt idx="3">
                  <c:v>33.799999999999997</c:v>
                </c:pt>
                <c:pt idx="4">
                  <c:v>32.380000000000003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C-41C3-9097-9528CA96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87.57</c:v>
                </c:pt>
                <c:pt idx="3">
                  <c:v>86.83</c:v>
                </c:pt>
                <c:pt idx="4">
                  <c:v>86.84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5-4589-8A07-9FBAC59D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70.05</c:v>
                </c:pt>
                <c:pt idx="3">
                  <c:v>67.09</c:v>
                </c:pt>
                <c:pt idx="4">
                  <c:v>67.31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5-4589-8A07-9FBAC59D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101.36</c:v>
                </c:pt>
                <c:pt idx="3">
                  <c:v>100.03</c:v>
                </c:pt>
                <c:pt idx="4">
                  <c:v>99.45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BAD-ADCB-8BC4FC1C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100.3</c:v>
                </c:pt>
                <c:pt idx="3">
                  <c:v>99.59</c:v>
                </c:pt>
                <c:pt idx="4">
                  <c:v>95.51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2-4BAD-ADCB-8BC4FC1C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4.1399999999999997</c:v>
                </c:pt>
                <c:pt idx="3">
                  <c:v>7.06</c:v>
                </c:pt>
                <c:pt idx="4">
                  <c:v>10.29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4-4CF0-8FDF-61DA16228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15.82</c:v>
                </c:pt>
                <c:pt idx="3">
                  <c:v>18.97</c:v>
                </c:pt>
                <c:pt idx="4">
                  <c:v>21.72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4-4CF0-8FDF-61DA16228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0-4E2A-8F40-82E8E219B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0-4E2A-8F40-82E8E219B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682.89</c:v>
                </c:pt>
                <c:pt idx="3">
                  <c:v>713.22</c:v>
                </c:pt>
                <c:pt idx="4">
                  <c:v>747.62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E-4E28-8B0E-4F9C1C04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254.91</c:v>
                </c:pt>
                <c:pt idx="3">
                  <c:v>366.52</c:v>
                </c:pt>
                <c:pt idx="4">
                  <c:v>393.98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E-4E28-8B0E-4F9C1C04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14.63</c:v>
                </c:pt>
                <c:pt idx="3">
                  <c:v>20.91</c:v>
                </c:pt>
                <c:pt idx="4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4-484B-A946-96E160FC8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64.17</c:v>
                </c:pt>
                <c:pt idx="3">
                  <c:v>89.11</c:v>
                </c:pt>
                <c:pt idx="4">
                  <c:v>82.97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4-484B-A946-96E160FC8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680.26</c:v>
                </c:pt>
                <c:pt idx="3">
                  <c:v>271.73</c:v>
                </c:pt>
                <c:pt idx="4">
                  <c:v>963.32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6-4ECA-B6C7-DFB3EA7C7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1209.45</c:v>
                </c:pt>
                <c:pt idx="3">
                  <c:v>1042.6400000000001</c:v>
                </c:pt>
                <c:pt idx="4">
                  <c:v>1305.58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6-4ECA-B6C7-DFB3EA7C7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80.28</c:v>
                </c:pt>
                <c:pt idx="3">
                  <c:v>78.92</c:v>
                </c:pt>
                <c:pt idx="4">
                  <c:v>62.28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E-4E0F-AC35-596CA4E71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55.93</c:v>
                </c:pt>
                <c:pt idx="3">
                  <c:v>55.76</c:v>
                </c:pt>
                <c:pt idx="4">
                  <c:v>51.73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E-4E0F-AC35-596CA4E71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218.69</c:v>
                </c:pt>
                <c:pt idx="3">
                  <c:v>226.72</c:v>
                </c:pt>
                <c:pt idx="4">
                  <c:v>290.52999999999997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3-44E1-B1D9-BB84C006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289.60000000000002</c:v>
                </c:pt>
                <c:pt idx="3">
                  <c:v>296.14999999999998</c:v>
                </c:pt>
                <c:pt idx="4">
                  <c:v>290.54000000000002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3-44E1-B1D9-BB84C006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【1,182.11】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Y13" zoomScale="85" zoomScaleNormal="8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1:78" ht="9.75" customHeight="1" x14ac:dyDescent="0.15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</row>
    <row r="4" spans="1:78" ht="9.75" customHeight="1" x14ac:dyDescent="0.15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9" t="str">
        <f>データ!H6</f>
        <v>石川県　珠洲市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0" t="s">
        <v>9</v>
      </c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2"/>
    </row>
    <row r="8" spans="1:78" ht="18.75" customHeight="1" x14ac:dyDescent="0.15">
      <c r="A8" s="2"/>
      <c r="B8" s="66" t="str">
        <f>データ!I6</f>
        <v>法適用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特定環境保全公共下水道</v>
      </c>
      <c r="Q8" s="66"/>
      <c r="R8" s="66"/>
      <c r="S8" s="66"/>
      <c r="T8" s="66"/>
      <c r="U8" s="66"/>
      <c r="V8" s="66"/>
      <c r="W8" s="66" t="str">
        <f>データ!L6</f>
        <v>D3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46">
        <f>データ!S6</f>
        <v>12948</v>
      </c>
      <c r="AM8" s="46"/>
      <c r="AN8" s="46"/>
      <c r="AO8" s="46"/>
      <c r="AP8" s="46"/>
      <c r="AQ8" s="46"/>
      <c r="AR8" s="46"/>
      <c r="AS8" s="46"/>
      <c r="AT8" s="45">
        <f>データ!T6</f>
        <v>247.2</v>
      </c>
      <c r="AU8" s="45"/>
      <c r="AV8" s="45"/>
      <c r="AW8" s="45"/>
      <c r="AX8" s="45"/>
      <c r="AY8" s="45"/>
      <c r="AZ8" s="45"/>
      <c r="BA8" s="45"/>
      <c r="BB8" s="45">
        <f>データ!U6</f>
        <v>52.38</v>
      </c>
      <c r="BC8" s="45"/>
      <c r="BD8" s="45"/>
      <c r="BE8" s="45"/>
      <c r="BF8" s="45"/>
      <c r="BG8" s="45"/>
      <c r="BH8" s="45"/>
      <c r="BI8" s="45"/>
      <c r="BJ8" s="3"/>
      <c r="BK8" s="3"/>
      <c r="BL8" s="62" t="s">
        <v>10</v>
      </c>
      <c r="BM8" s="63"/>
      <c r="BN8" s="64" t="s">
        <v>11</v>
      </c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5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51.98</v>
      </c>
      <c r="J10" s="45"/>
      <c r="K10" s="45"/>
      <c r="L10" s="45"/>
      <c r="M10" s="45"/>
      <c r="N10" s="45"/>
      <c r="O10" s="45"/>
      <c r="P10" s="45">
        <f>データ!P6</f>
        <v>5.16</v>
      </c>
      <c r="Q10" s="45"/>
      <c r="R10" s="45"/>
      <c r="S10" s="45"/>
      <c r="T10" s="45"/>
      <c r="U10" s="45"/>
      <c r="V10" s="45"/>
      <c r="W10" s="45" t="str">
        <f>データ!Q6</f>
        <v>-</v>
      </c>
      <c r="X10" s="45"/>
      <c r="Y10" s="45"/>
      <c r="Z10" s="45"/>
      <c r="AA10" s="45"/>
      <c r="AB10" s="45"/>
      <c r="AC10" s="45"/>
      <c r="AD10" s="46">
        <f>データ!R6</f>
        <v>3520</v>
      </c>
      <c r="AE10" s="46"/>
      <c r="AF10" s="46"/>
      <c r="AG10" s="46"/>
      <c r="AH10" s="46"/>
      <c r="AI10" s="46"/>
      <c r="AJ10" s="46"/>
      <c r="AK10" s="2"/>
      <c r="AL10" s="46">
        <f>データ!V6</f>
        <v>661</v>
      </c>
      <c r="AM10" s="46"/>
      <c r="AN10" s="46"/>
      <c r="AO10" s="46"/>
      <c r="AP10" s="46"/>
      <c r="AQ10" s="46"/>
      <c r="AR10" s="46"/>
      <c r="AS10" s="46"/>
      <c r="AT10" s="45">
        <f>データ!W6</f>
        <v>0.26</v>
      </c>
      <c r="AU10" s="45"/>
      <c r="AV10" s="45"/>
      <c r="AW10" s="45"/>
      <c r="AX10" s="45"/>
      <c r="AY10" s="45"/>
      <c r="AZ10" s="45"/>
      <c r="BA10" s="45"/>
      <c r="BB10" s="45">
        <f>データ!X6</f>
        <v>2542.31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113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114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【104.54】</v>
      </c>
      <c r="F85" s="12" t="str">
        <f>データ!AT6</f>
        <v>【65.93】</v>
      </c>
      <c r="G85" s="12" t="str">
        <f>データ!BE6</f>
        <v>【44.25】</v>
      </c>
      <c r="H85" s="12" t="str">
        <f>データ!BP6</f>
        <v>【1,182.11】</v>
      </c>
      <c r="I85" s="12" t="str">
        <f>データ!CA6</f>
        <v>【73.78】</v>
      </c>
      <c r="J85" s="12" t="str">
        <f>データ!CL6</f>
        <v>【220.62】</v>
      </c>
      <c r="K85" s="12" t="str">
        <f>データ!CW6</f>
        <v>【42.22】</v>
      </c>
      <c r="L85" s="12" t="str">
        <f>データ!DH6</f>
        <v>【85.67】</v>
      </c>
      <c r="M85" s="12" t="str">
        <f>データ!DS6</f>
        <v>【28.00】</v>
      </c>
      <c r="N85" s="12" t="str">
        <f>データ!ED6</f>
        <v>【0.03】</v>
      </c>
      <c r="O85" s="12" t="str">
        <f>データ!EO6</f>
        <v>【0.13】</v>
      </c>
    </row>
  </sheetData>
  <sheetProtection algorithmName="SHA-512" hashValue="l3JpB8plcqhzDJ8CA0mg+Y+gNzMg0Wq7TH8aV27+7F2LwgMgrzwbjVPhmQyzeQrrGM1lMzxoSKfppIofruChBg==" saltValue="3WQtvsKimbRlJyTfKWEWE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4" t="s">
        <v>52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  <c r="Y3" s="80" t="s">
        <v>53</v>
      </c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 t="s">
        <v>54</v>
      </c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  <c r="Y4" s="73" t="s">
        <v>56</v>
      </c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 t="s">
        <v>57</v>
      </c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 t="s">
        <v>58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 t="s">
        <v>59</v>
      </c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 t="s">
        <v>60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 t="s">
        <v>61</v>
      </c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 t="s">
        <v>62</v>
      </c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 t="s">
        <v>63</v>
      </c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 t="s">
        <v>64</v>
      </c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 t="s">
        <v>65</v>
      </c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 t="s">
        <v>66</v>
      </c>
      <c r="EF4" s="73"/>
      <c r="EG4" s="73"/>
      <c r="EH4" s="73"/>
      <c r="EI4" s="73"/>
      <c r="EJ4" s="73"/>
      <c r="EK4" s="73"/>
      <c r="EL4" s="73"/>
      <c r="EM4" s="73"/>
      <c r="EN4" s="73"/>
      <c r="EO4" s="73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172057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石川県　珠洲市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D3</v>
      </c>
      <c r="M6" s="19" t="str">
        <f t="shared" si="3"/>
        <v>非設置</v>
      </c>
      <c r="N6" s="20" t="str">
        <f t="shared" si="3"/>
        <v>-</v>
      </c>
      <c r="O6" s="20">
        <f t="shared" si="3"/>
        <v>51.98</v>
      </c>
      <c r="P6" s="20">
        <f t="shared" si="3"/>
        <v>5.16</v>
      </c>
      <c r="Q6" s="20" t="str">
        <f t="shared" si="3"/>
        <v>-</v>
      </c>
      <c r="R6" s="20">
        <f t="shared" si="3"/>
        <v>3520</v>
      </c>
      <c r="S6" s="20">
        <f t="shared" si="3"/>
        <v>12948</v>
      </c>
      <c r="T6" s="20">
        <f t="shared" si="3"/>
        <v>247.2</v>
      </c>
      <c r="U6" s="20">
        <f t="shared" si="3"/>
        <v>52.38</v>
      </c>
      <c r="V6" s="20">
        <f t="shared" si="3"/>
        <v>661</v>
      </c>
      <c r="W6" s="20">
        <f t="shared" si="3"/>
        <v>0.26</v>
      </c>
      <c r="X6" s="20">
        <f t="shared" si="3"/>
        <v>2542.31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101.36</v>
      </c>
      <c r="AB6" s="21">
        <f t="shared" si="4"/>
        <v>100.03</v>
      </c>
      <c r="AC6" s="21">
        <f t="shared" si="4"/>
        <v>99.45</v>
      </c>
      <c r="AD6" s="21" t="str">
        <f t="shared" si="4"/>
        <v>-</v>
      </c>
      <c r="AE6" s="21" t="str">
        <f t="shared" si="4"/>
        <v>-</v>
      </c>
      <c r="AF6" s="21">
        <f t="shared" si="4"/>
        <v>100.3</v>
      </c>
      <c r="AG6" s="21">
        <f t="shared" si="4"/>
        <v>99.59</v>
      </c>
      <c r="AH6" s="21">
        <f t="shared" si="4"/>
        <v>95.51</v>
      </c>
      <c r="AI6" s="20" t="str">
        <f>IF(AI7="","",IF(AI7="-","【-】","【"&amp;SUBSTITUTE(TEXT(AI7,"#,##0.00"),"-","△")&amp;"】"))</f>
        <v>【104.54】</v>
      </c>
      <c r="AJ6" s="21" t="str">
        <f>IF(AJ7="",NA(),AJ7)</f>
        <v>-</v>
      </c>
      <c r="AK6" s="21" t="str">
        <f t="shared" ref="AK6:AS6" si="5">IF(AK7="",NA(),AK7)</f>
        <v>-</v>
      </c>
      <c r="AL6" s="21">
        <f t="shared" si="5"/>
        <v>682.89</v>
      </c>
      <c r="AM6" s="21">
        <f t="shared" si="5"/>
        <v>713.22</v>
      </c>
      <c r="AN6" s="21">
        <f t="shared" si="5"/>
        <v>747.62</v>
      </c>
      <c r="AO6" s="21" t="str">
        <f t="shared" si="5"/>
        <v>-</v>
      </c>
      <c r="AP6" s="21" t="str">
        <f t="shared" si="5"/>
        <v>-</v>
      </c>
      <c r="AQ6" s="21">
        <f t="shared" si="5"/>
        <v>254.91</v>
      </c>
      <c r="AR6" s="21">
        <f t="shared" si="5"/>
        <v>366.52</v>
      </c>
      <c r="AS6" s="21">
        <f t="shared" si="5"/>
        <v>393.98</v>
      </c>
      <c r="AT6" s="20" t="str">
        <f>IF(AT7="","",IF(AT7="-","【-】","【"&amp;SUBSTITUTE(TEXT(AT7,"#,##0.00"),"-","△")&amp;"】"))</f>
        <v>【65.93】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14.63</v>
      </c>
      <c r="AX6" s="21">
        <f t="shared" si="6"/>
        <v>20.91</v>
      </c>
      <c r="AY6" s="21">
        <f t="shared" si="6"/>
        <v>7.3</v>
      </c>
      <c r="AZ6" s="21" t="str">
        <f t="shared" si="6"/>
        <v>-</v>
      </c>
      <c r="BA6" s="21" t="str">
        <f t="shared" si="6"/>
        <v>-</v>
      </c>
      <c r="BB6" s="21">
        <f t="shared" si="6"/>
        <v>64.17</v>
      </c>
      <c r="BC6" s="21">
        <f t="shared" si="6"/>
        <v>89.11</v>
      </c>
      <c r="BD6" s="21">
        <f t="shared" si="6"/>
        <v>82.97</v>
      </c>
      <c r="BE6" s="20" t="str">
        <f>IF(BE7="","",IF(BE7="-","【-】","【"&amp;SUBSTITUTE(TEXT(BE7,"#,##0.00"),"-","△")&amp;"】"))</f>
        <v>【44.25】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680.26</v>
      </c>
      <c r="BI6" s="21">
        <f t="shared" si="7"/>
        <v>271.73</v>
      </c>
      <c r="BJ6" s="21">
        <f t="shared" si="7"/>
        <v>963.32</v>
      </c>
      <c r="BK6" s="21" t="str">
        <f t="shared" si="7"/>
        <v>-</v>
      </c>
      <c r="BL6" s="21" t="str">
        <f t="shared" si="7"/>
        <v>-</v>
      </c>
      <c r="BM6" s="21">
        <f t="shared" si="7"/>
        <v>1209.45</v>
      </c>
      <c r="BN6" s="21">
        <f t="shared" si="7"/>
        <v>1042.6400000000001</v>
      </c>
      <c r="BO6" s="21">
        <f t="shared" si="7"/>
        <v>1305.58</v>
      </c>
      <c r="BP6" s="20" t="str">
        <f>IF(BP7="","",IF(BP7="-","【-】","【"&amp;SUBSTITUTE(TEXT(BP7,"#,##0.00"),"-","△")&amp;"】"))</f>
        <v>【1,182.11】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80.28</v>
      </c>
      <c r="BT6" s="21">
        <f t="shared" si="8"/>
        <v>78.92</v>
      </c>
      <c r="BU6" s="21">
        <f t="shared" si="8"/>
        <v>62.28</v>
      </c>
      <c r="BV6" s="21" t="str">
        <f t="shared" si="8"/>
        <v>-</v>
      </c>
      <c r="BW6" s="21" t="str">
        <f t="shared" si="8"/>
        <v>-</v>
      </c>
      <c r="BX6" s="21">
        <f t="shared" si="8"/>
        <v>55.93</v>
      </c>
      <c r="BY6" s="21">
        <f t="shared" si="8"/>
        <v>55.76</v>
      </c>
      <c r="BZ6" s="21">
        <f t="shared" si="8"/>
        <v>51.73</v>
      </c>
      <c r="CA6" s="20" t="str">
        <f>IF(CA7="","",IF(CA7="-","【-】","【"&amp;SUBSTITUTE(TEXT(CA7,"#,##0.00"),"-","△")&amp;"】"))</f>
        <v>【73.78】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218.69</v>
      </c>
      <c r="CE6" s="21">
        <f t="shared" si="9"/>
        <v>226.72</v>
      </c>
      <c r="CF6" s="21">
        <f t="shared" si="9"/>
        <v>290.52999999999997</v>
      </c>
      <c r="CG6" s="21" t="str">
        <f t="shared" si="9"/>
        <v>-</v>
      </c>
      <c r="CH6" s="21" t="str">
        <f t="shared" si="9"/>
        <v>-</v>
      </c>
      <c r="CI6" s="21">
        <f t="shared" si="9"/>
        <v>289.60000000000002</v>
      </c>
      <c r="CJ6" s="21">
        <f t="shared" si="9"/>
        <v>296.14999999999998</v>
      </c>
      <c r="CK6" s="21">
        <f t="shared" si="9"/>
        <v>290.54000000000002</v>
      </c>
      <c r="CL6" s="20" t="str">
        <f>IF(CL7="","",IF(CL7="-","【-】","【"&amp;SUBSTITUTE(TEXT(CL7,"#,##0.00"),"-","△")&amp;"】"))</f>
        <v>【220.62】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>
        <f t="shared" si="10"/>
        <v>36.71</v>
      </c>
      <c r="CU6" s="21">
        <f t="shared" si="10"/>
        <v>33.799999999999997</v>
      </c>
      <c r="CV6" s="21">
        <f t="shared" si="10"/>
        <v>32.380000000000003</v>
      </c>
      <c r="CW6" s="20" t="str">
        <f>IF(CW7="","",IF(CW7="-","【-】","【"&amp;SUBSTITUTE(TEXT(CW7,"#,##0.00"),"-","△")&amp;"】"))</f>
        <v>【42.22】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87.57</v>
      </c>
      <c r="DA6" s="21">
        <f t="shared" si="11"/>
        <v>86.83</v>
      </c>
      <c r="DB6" s="21">
        <f t="shared" si="11"/>
        <v>86.84</v>
      </c>
      <c r="DC6" s="21" t="str">
        <f t="shared" si="11"/>
        <v>-</v>
      </c>
      <c r="DD6" s="21" t="str">
        <f t="shared" si="11"/>
        <v>-</v>
      </c>
      <c r="DE6" s="21">
        <f t="shared" si="11"/>
        <v>70.05</v>
      </c>
      <c r="DF6" s="21">
        <f t="shared" si="11"/>
        <v>67.09</v>
      </c>
      <c r="DG6" s="21">
        <f t="shared" si="11"/>
        <v>67.31</v>
      </c>
      <c r="DH6" s="20" t="str">
        <f>IF(DH7="","",IF(DH7="-","【-】","【"&amp;SUBSTITUTE(TEXT(DH7,"#,##0.00"),"-","△")&amp;"】"))</f>
        <v>【85.67】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4.1399999999999997</v>
      </c>
      <c r="DL6" s="21">
        <f t="shared" si="12"/>
        <v>7.06</v>
      </c>
      <c r="DM6" s="21">
        <f t="shared" si="12"/>
        <v>10.29</v>
      </c>
      <c r="DN6" s="21" t="str">
        <f t="shared" si="12"/>
        <v>-</v>
      </c>
      <c r="DO6" s="21" t="str">
        <f t="shared" si="12"/>
        <v>-</v>
      </c>
      <c r="DP6" s="21">
        <f t="shared" si="12"/>
        <v>15.82</v>
      </c>
      <c r="DQ6" s="21">
        <f t="shared" si="12"/>
        <v>18.97</v>
      </c>
      <c r="DR6" s="21">
        <f t="shared" si="12"/>
        <v>21.72</v>
      </c>
      <c r="DS6" s="20" t="str">
        <f>IF(DS7="","",IF(DS7="-","【-】","【"&amp;SUBSTITUTE(TEXT(DS7,"#,##0.00"),"-","△")&amp;"】"))</f>
        <v>【28.00】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0.02</v>
      </c>
      <c r="EM6" s="20">
        <f t="shared" si="14"/>
        <v>0</v>
      </c>
      <c r="EN6" s="20">
        <f t="shared" si="14"/>
        <v>0</v>
      </c>
      <c r="EO6" s="20" t="str">
        <f>IF(EO7="","",IF(EO7="-","【-】","【"&amp;SUBSTITUTE(TEXT(EO7,"#,##0.00"),"-","△")&amp;"】"))</f>
        <v>【0.13】</v>
      </c>
    </row>
    <row r="7" spans="1:148" s="22" customFormat="1" x14ac:dyDescent="0.15">
      <c r="A7" s="14"/>
      <c r="B7" s="23">
        <v>2022</v>
      </c>
      <c r="C7" s="23">
        <v>172057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51.98</v>
      </c>
      <c r="P7" s="24">
        <v>5.16</v>
      </c>
      <c r="Q7" s="24" t="s">
        <v>102</v>
      </c>
      <c r="R7" s="24">
        <v>3520</v>
      </c>
      <c r="S7" s="24">
        <v>12948</v>
      </c>
      <c r="T7" s="24">
        <v>247.2</v>
      </c>
      <c r="U7" s="24">
        <v>52.38</v>
      </c>
      <c r="V7" s="24">
        <v>661</v>
      </c>
      <c r="W7" s="24">
        <v>0.26</v>
      </c>
      <c r="X7" s="24">
        <v>2542.31</v>
      </c>
      <c r="Y7" s="24" t="s">
        <v>102</v>
      </c>
      <c r="Z7" s="24" t="s">
        <v>102</v>
      </c>
      <c r="AA7" s="24">
        <v>101.36</v>
      </c>
      <c r="AB7" s="24">
        <v>100.03</v>
      </c>
      <c r="AC7" s="24">
        <v>99.45</v>
      </c>
      <c r="AD7" s="24" t="s">
        <v>102</v>
      </c>
      <c r="AE7" s="24" t="s">
        <v>102</v>
      </c>
      <c r="AF7" s="24">
        <v>100.3</v>
      </c>
      <c r="AG7" s="24">
        <v>99.59</v>
      </c>
      <c r="AH7" s="24">
        <v>95.51</v>
      </c>
      <c r="AI7" s="24">
        <v>104.54</v>
      </c>
      <c r="AJ7" s="24" t="s">
        <v>102</v>
      </c>
      <c r="AK7" s="24" t="s">
        <v>102</v>
      </c>
      <c r="AL7" s="24">
        <v>682.89</v>
      </c>
      <c r="AM7" s="24">
        <v>713.22</v>
      </c>
      <c r="AN7" s="24">
        <v>747.62</v>
      </c>
      <c r="AO7" s="24" t="s">
        <v>102</v>
      </c>
      <c r="AP7" s="24" t="s">
        <v>102</v>
      </c>
      <c r="AQ7" s="24">
        <v>254.91</v>
      </c>
      <c r="AR7" s="24">
        <v>366.52</v>
      </c>
      <c r="AS7" s="24">
        <v>393.98</v>
      </c>
      <c r="AT7" s="24">
        <v>65.930000000000007</v>
      </c>
      <c r="AU7" s="24" t="s">
        <v>102</v>
      </c>
      <c r="AV7" s="24" t="s">
        <v>102</v>
      </c>
      <c r="AW7" s="24">
        <v>14.63</v>
      </c>
      <c r="AX7" s="24">
        <v>20.91</v>
      </c>
      <c r="AY7" s="24">
        <v>7.3</v>
      </c>
      <c r="AZ7" s="24" t="s">
        <v>102</v>
      </c>
      <c r="BA7" s="24" t="s">
        <v>102</v>
      </c>
      <c r="BB7" s="24">
        <v>64.17</v>
      </c>
      <c r="BC7" s="24">
        <v>89.11</v>
      </c>
      <c r="BD7" s="24">
        <v>82.97</v>
      </c>
      <c r="BE7" s="24">
        <v>44.25</v>
      </c>
      <c r="BF7" s="24" t="s">
        <v>102</v>
      </c>
      <c r="BG7" s="24" t="s">
        <v>102</v>
      </c>
      <c r="BH7" s="24">
        <v>680.26</v>
      </c>
      <c r="BI7" s="24">
        <v>271.73</v>
      </c>
      <c r="BJ7" s="24">
        <v>963.32</v>
      </c>
      <c r="BK7" s="24" t="s">
        <v>102</v>
      </c>
      <c r="BL7" s="24" t="s">
        <v>102</v>
      </c>
      <c r="BM7" s="24">
        <v>1209.45</v>
      </c>
      <c r="BN7" s="24">
        <v>1042.6400000000001</v>
      </c>
      <c r="BO7" s="24">
        <v>1305.58</v>
      </c>
      <c r="BP7" s="24">
        <v>1182.1099999999999</v>
      </c>
      <c r="BQ7" s="24" t="s">
        <v>102</v>
      </c>
      <c r="BR7" s="24" t="s">
        <v>102</v>
      </c>
      <c r="BS7" s="24">
        <v>80.28</v>
      </c>
      <c r="BT7" s="24">
        <v>78.92</v>
      </c>
      <c r="BU7" s="24">
        <v>62.28</v>
      </c>
      <c r="BV7" s="24" t="s">
        <v>102</v>
      </c>
      <c r="BW7" s="24" t="s">
        <v>102</v>
      </c>
      <c r="BX7" s="24">
        <v>55.93</v>
      </c>
      <c r="BY7" s="24">
        <v>55.76</v>
      </c>
      <c r="BZ7" s="24">
        <v>51.73</v>
      </c>
      <c r="CA7" s="24">
        <v>73.78</v>
      </c>
      <c r="CB7" s="24" t="s">
        <v>102</v>
      </c>
      <c r="CC7" s="24" t="s">
        <v>102</v>
      </c>
      <c r="CD7" s="24">
        <v>218.69</v>
      </c>
      <c r="CE7" s="24">
        <v>226.72</v>
      </c>
      <c r="CF7" s="24">
        <v>290.52999999999997</v>
      </c>
      <c r="CG7" s="24" t="s">
        <v>102</v>
      </c>
      <c r="CH7" s="24" t="s">
        <v>102</v>
      </c>
      <c r="CI7" s="24">
        <v>289.60000000000002</v>
      </c>
      <c r="CJ7" s="24">
        <v>296.14999999999998</v>
      </c>
      <c r="CK7" s="24">
        <v>290.54000000000002</v>
      </c>
      <c r="CL7" s="24">
        <v>220.62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>
        <v>36.71</v>
      </c>
      <c r="CU7" s="24">
        <v>33.799999999999997</v>
      </c>
      <c r="CV7" s="24">
        <v>32.380000000000003</v>
      </c>
      <c r="CW7" s="24">
        <v>42.22</v>
      </c>
      <c r="CX7" s="24" t="s">
        <v>102</v>
      </c>
      <c r="CY7" s="24" t="s">
        <v>102</v>
      </c>
      <c r="CZ7" s="24">
        <v>87.57</v>
      </c>
      <c r="DA7" s="24">
        <v>86.83</v>
      </c>
      <c r="DB7" s="24">
        <v>86.84</v>
      </c>
      <c r="DC7" s="24" t="s">
        <v>102</v>
      </c>
      <c r="DD7" s="24" t="s">
        <v>102</v>
      </c>
      <c r="DE7" s="24">
        <v>70.05</v>
      </c>
      <c r="DF7" s="24">
        <v>67.09</v>
      </c>
      <c r="DG7" s="24">
        <v>67.31</v>
      </c>
      <c r="DH7" s="24">
        <v>85.67</v>
      </c>
      <c r="DI7" s="24" t="s">
        <v>102</v>
      </c>
      <c r="DJ7" s="24" t="s">
        <v>102</v>
      </c>
      <c r="DK7" s="24">
        <v>4.1399999999999997</v>
      </c>
      <c r="DL7" s="24">
        <v>7.06</v>
      </c>
      <c r="DM7" s="24">
        <v>10.29</v>
      </c>
      <c r="DN7" s="24" t="s">
        <v>102</v>
      </c>
      <c r="DO7" s="24" t="s">
        <v>102</v>
      </c>
      <c r="DP7" s="24">
        <v>15.82</v>
      </c>
      <c r="DQ7" s="24">
        <v>18.97</v>
      </c>
      <c r="DR7" s="24">
        <v>21.72</v>
      </c>
      <c r="DS7" s="24">
        <v>28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0.03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0.02</v>
      </c>
      <c r="EM7" s="24">
        <v>0</v>
      </c>
      <c r="EN7" s="24">
        <v>0</v>
      </c>
      <c r="EO7" s="24">
        <v>0.13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2024-01-17T07:04:03Z</cp:lastPrinted>
  <dcterms:created xsi:type="dcterms:W3CDTF">2023-12-12T00:55:28Z</dcterms:created>
  <dcterms:modified xsi:type="dcterms:W3CDTF">2024-01-17T07:04:06Z</dcterms:modified>
  <cp:category/>
</cp:coreProperties>
</file>