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lan1\環境建設課\生活環境課\03 管理係\06 庶務\01 照会等\R3\20220107 経営比較分析表（R2年度決算）の分析等について\下水道\"/>
    </mc:Choice>
  </mc:AlternateContent>
  <workbookProtection workbookAlgorithmName="SHA-512" workbookHashValue="dQ9YATGVjhlJZCPWl6GQ5Plix3RDDifOWcn0m+E84dqvx7Tnz0FAdzc3RCxHwh8E/RchWbePnD8iJ3IoIBrjkQ==" workbookSaltValue="l40A1OWrwTneniF1DbkNP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W10" i="4"/>
  <c r="I10" i="4"/>
  <c r="BB8" i="4"/>
  <c r="AL8" i="4"/>
  <c r="P8" i="4"/>
  <c r="I8" i="4"/>
</calcChain>
</file>

<file path=xl/sharedStrings.xml><?xml version="1.0" encoding="utf-8"?>
<sst xmlns="http://schemas.openxmlformats.org/spreadsheetml/2006/main" count="321" uniqueCount="117">
  <si>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</si>
  <si>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</si>
  <si>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</si>
  <si>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</si>
  <si>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</si>
  <si>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</si>
  <si>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</si>
  <si>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</si>
  <si>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</si>
  <si>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</si>
  <si>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</si>
  <si>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</si>
  <si>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</si>
  <si>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</si>
  <si>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</si>
  <si>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</si>
  <si>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</si>
  <si>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</si>
  <si>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</si>
  <si>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</si>
  <si>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</si>
  <si>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</si>
  <si>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</si>
  <si>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</si>
  <si>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</si>
  <si>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</si>
  <si>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</si>
  <si>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</si>
  <si>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</si>
  <si>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</si>
  <si>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</si>
  <si>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</si>
  <si>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</si>
  <si>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</si>
  <si>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</si>
  <si>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</si>
  <si>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</si>
  <si>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</si>
  <si>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</si>
  <si>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</si>
  <si>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</si>
  <si>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</si>
  <si>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</si>
  <si>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</si>
  <si>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</si>
  <si>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</si>
  <si>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</si>
  <si>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</si>
  <si>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</si>
  <si>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</si>
  <si>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</si>
  <si>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</si>
  <si>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</si>
  <si>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</si>
  <si>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</si>
  <si>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</si>
  <si>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</si>
  <si>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</si>
  <si>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</si>
  <si>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</si>
  <si>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</si>
  <si>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</si>
  <si>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</si>
  <si>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</si>
  <si>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</si>
  <si>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</si>
  <si>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</si>
  <si>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</si>
  <si>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</si>
  <si>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</si>
  <si>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</si>
  <si>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</si>
  <si>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</si>
  <si>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</si>
  <si>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</si>
  <si>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</si>
  <si>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</si>
  <si>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</si>
  <si>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</si>
  <si>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</si>
  <si>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</si>
  <si>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</si>
  <si>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</si>
  <si>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</si>
  <si>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</si>
  <si>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</si>
  <si>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</si>
  <si>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</si>
  <si>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</si>
  <si>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</si>
  <si>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</si>
  <si>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</si>
  <si>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</si>
  <si>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</si>
  <si>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</si>
  <si>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</si>
  <si>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</si>
  <si>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</si>
  <si>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</si>
  <si>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</si>
  <si>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</si>
  <si>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</si>
  <si>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</si>
  <si>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</si>
  <si>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</si>
  <si>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</si>
  <si>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</si>
  <si>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</si>
  <si>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</si>
  <si>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</si>
  <si>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</si>
  <si>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</si>
  <si>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</si>
  <si>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</si>
  <si>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①経常収支比率が100％を超えているものの、下水道使用料で支払利息等の費用を賄い切れておらず、一般会計繰入金に依存している状態である。
②累積欠損金比率は類似団体平均よりも大きく、減少に向けて取り組んでいるところである。
③流動比率が低く、1年以内に支払う債務分の現金預金を保有できていない状態である。
④企業債残高対事業規模比率は、企業債の一般会計負担見込分が控除されているため低く表示されているが、企業債残高全体では類似団体同様に大きい状態である。
⑤経費回収率は、類似団体平均より高いものの、下水道使用料で維持管理費を賄えていない状態である。
⑥汚水処理原価は、類似団体平均より低く抑えられている。
⑦施設利用率は、公共下水道の処理場で汚水処理しているため、当事業では利用率なしとなっている。
⑧水洗化率は、類似団体平均より高くなっている。
</t>
    <phoneticPr fontId="4"/>
  </si>
  <si>
    <t xml:space="preserve">③法定耐用年数（50年）を超えた管渠はないため、管渠の更新は行っていないが、巡回点検や、カメラ調査等により適宜修繕や清掃を実施していく。
</t>
    <phoneticPr fontId="4"/>
  </si>
  <si>
    <t>　ストックマネジメント計画により、全施設における更新の優先順位を決定し、年度間の建設改良費が平準化するよう実施していく。
　一般会計からの繰入金のうち、基準外繰入の抑制を図るため、助成制度の活用や、生活排水対策の普及・啓発を進めることで、水洗化率の向上・料金収入の確保に努める。
　基準内繰入については、適正に一般会計に負担を求めていく。
　令和2年度より公営企業会計へ移行し、経営や資産等の状況を的確に把握して、経営基盤の計画的な強化と財政マネジメントの向上等に取り組む。</t>
    <rPh sb="76" eb="78">
      <t>キジュン</t>
    </rPh>
    <rPh sb="78" eb="79">
      <t>ガイ</t>
    </rPh>
    <rPh sb="79" eb="81">
      <t>クリイレ</t>
    </rPh>
    <rPh sb="141" eb="144">
      <t>キジュンナイ</t>
    </rPh>
    <rPh sb="144" eb="146">
      <t>クリイレ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</si>
</sst>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B83-4548-BFC7-5D9B07368D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4B83-4548-BFC7-5D9B07368D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99-49C9-8B79-6A7FFD9BBB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36.71</c:v>
                </c:pt>
              </c:numCache>
            </c:numRef>
          </c:val>
          <c:smooth val="0"/>
          <c:extLst>
            <c:ext xmlns:c16="http://schemas.microsoft.com/office/drawing/2014/chart" uri="{C3380CC4-5D6E-409C-BE32-E72D297353CC}">
              <c16:uniqueId val="{00000001-A899-49C9-8B79-6A7FFD9BBB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87.57</c:v>
                </c:pt>
              </c:numCache>
            </c:numRef>
          </c:val>
          <c:extLst>
            <c:ext xmlns:c16="http://schemas.microsoft.com/office/drawing/2014/chart" uri="{C3380CC4-5D6E-409C-BE32-E72D297353CC}">
              <c16:uniqueId val="{00000000-AEE8-47B3-A492-1EC2202711F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70.05</c:v>
                </c:pt>
              </c:numCache>
            </c:numRef>
          </c:val>
          <c:smooth val="0"/>
          <c:extLst>
            <c:ext xmlns:c16="http://schemas.microsoft.com/office/drawing/2014/chart" uri="{C3380CC4-5D6E-409C-BE32-E72D297353CC}">
              <c16:uniqueId val="{00000001-AEE8-47B3-A492-1EC2202711F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101.36</c:v>
                </c:pt>
              </c:numCache>
            </c:numRef>
          </c:val>
          <c:extLst>
            <c:ext xmlns:c16="http://schemas.microsoft.com/office/drawing/2014/chart" uri="{C3380CC4-5D6E-409C-BE32-E72D297353CC}">
              <c16:uniqueId val="{00000000-819F-4237-818A-1D14CAAAF3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100.3</c:v>
                </c:pt>
              </c:numCache>
            </c:numRef>
          </c:val>
          <c:smooth val="0"/>
          <c:extLst>
            <c:ext xmlns:c16="http://schemas.microsoft.com/office/drawing/2014/chart" uri="{C3380CC4-5D6E-409C-BE32-E72D297353CC}">
              <c16:uniqueId val="{00000001-819F-4237-818A-1D14CAAAF3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4.1399999999999997</c:v>
                </c:pt>
              </c:numCache>
            </c:numRef>
          </c:val>
          <c:extLst>
            <c:ext xmlns:c16="http://schemas.microsoft.com/office/drawing/2014/chart" uri="{C3380CC4-5D6E-409C-BE32-E72D297353CC}">
              <c16:uniqueId val="{00000000-29A2-44DB-9329-560525A586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15.82</c:v>
                </c:pt>
              </c:numCache>
            </c:numRef>
          </c:val>
          <c:smooth val="0"/>
          <c:extLst>
            <c:ext xmlns:c16="http://schemas.microsoft.com/office/drawing/2014/chart" uri="{C3380CC4-5D6E-409C-BE32-E72D297353CC}">
              <c16:uniqueId val="{00000001-29A2-44DB-9329-560525A586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207-48FB-9D05-792DE888D8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207-48FB-9D05-792DE888D8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682.89</c:v>
                </c:pt>
              </c:numCache>
            </c:numRef>
          </c:val>
          <c:extLst>
            <c:ext xmlns:c16="http://schemas.microsoft.com/office/drawing/2014/chart" uri="{C3380CC4-5D6E-409C-BE32-E72D297353CC}">
              <c16:uniqueId val="{00000000-499C-474E-A80B-D946B6953FF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254.91</c:v>
                </c:pt>
              </c:numCache>
            </c:numRef>
          </c:val>
          <c:smooth val="0"/>
          <c:extLst>
            <c:ext xmlns:c16="http://schemas.microsoft.com/office/drawing/2014/chart" uri="{C3380CC4-5D6E-409C-BE32-E72D297353CC}">
              <c16:uniqueId val="{00000001-499C-474E-A80B-D946B6953FF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14.63</c:v>
                </c:pt>
              </c:numCache>
            </c:numRef>
          </c:val>
          <c:extLst>
            <c:ext xmlns:c16="http://schemas.microsoft.com/office/drawing/2014/chart" uri="{C3380CC4-5D6E-409C-BE32-E72D297353CC}">
              <c16:uniqueId val="{00000000-4A29-4085-A3D8-14BE886D9F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64.17</c:v>
                </c:pt>
              </c:numCache>
            </c:numRef>
          </c:val>
          <c:smooth val="0"/>
          <c:extLst>
            <c:ext xmlns:c16="http://schemas.microsoft.com/office/drawing/2014/chart" uri="{C3380CC4-5D6E-409C-BE32-E72D297353CC}">
              <c16:uniqueId val="{00000001-4A29-4085-A3D8-14BE886D9F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680.26</c:v>
                </c:pt>
              </c:numCache>
            </c:numRef>
          </c:val>
          <c:extLst>
            <c:ext xmlns:c16="http://schemas.microsoft.com/office/drawing/2014/chart" uri="{C3380CC4-5D6E-409C-BE32-E72D297353CC}">
              <c16:uniqueId val="{00000000-32B5-47BE-923A-76689ED21A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1209.45</c:v>
                </c:pt>
              </c:numCache>
            </c:numRef>
          </c:val>
          <c:smooth val="0"/>
          <c:extLst>
            <c:ext xmlns:c16="http://schemas.microsoft.com/office/drawing/2014/chart" uri="{C3380CC4-5D6E-409C-BE32-E72D297353CC}">
              <c16:uniqueId val="{00000001-32B5-47BE-923A-76689ED21A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80.28</c:v>
                </c:pt>
              </c:numCache>
            </c:numRef>
          </c:val>
          <c:extLst>
            <c:ext xmlns:c16="http://schemas.microsoft.com/office/drawing/2014/chart" uri="{C3380CC4-5D6E-409C-BE32-E72D297353CC}">
              <c16:uniqueId val="{00000000-7BE6-4F59-B203-E676ED7A2F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55.93</c:v>
                </c:pt>
              </c:numCache>
            </c:numRef>
          </c:val>
          <c:smooth val="0"/>
          <c:extLst>
            <c:ext xmlns:c16="http://schemas.microsoft.com/office/drawing/2014/chart" uri="{C3380CC4-5D6E-409C-BE32-E72D297353CC}">
              <c16:uniqueId val="{00000001-7BE6-4F59-B203-E676ED7A2F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218.69</c:v>
                </c:pt>
              </c:numCache>
            </c:numRef>
          </c:val>
          <c:extLst>
            <c:ext xmlns:c16="http://schemas.microsoft.com/office/drawing/2014/chart" uri="{C3380CC4-5D6E-409C-BE32-E72D297353CC}">
              <c16:uniqueId val="{00000000-9043-4DF9-8679-2FF0E11FAB7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289.60000000000002</c:v>
                </c:pt>
              </c:numCache>
            </c:numRef>
          </c:val>
          <c:smooth val="0"/>
          <c:extLst>
            <c:ext xmlns:c16="http://schemas.microsoft.com/office/drawing/2014/chart" uri="{C3380CC4-5D6E-409C-BE32-E72D297353CC}">
              <c16:uniqueId val="{00000001-9043-4DF9-8679-2FF0E11FAB7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2"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珠洲市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9">
        <f>データ!S6</f>
        <v>13700</v>
      </c>
      <c r="AM8" s="69"/>
      <c r="AN8" s="69"/>
      <c r="AO8" s="69"/>
      <c r="AP8" s="69"/>
      <c r="AQ8" s="69"/>
      <c r="AR8" s="69"/>
      <c r="AS8" s="69"/>
      <c r="AT8" s="68">
        <f>データ!T6</f>
        <v>247.2</v>
      </c>
      <c r="AU8" s="68"/>
      <c r="AV8" s="68"/>
      <c r="AW8" s="68"/>
      <c r="AX8" s="68"/>
      <c r="AY8" s="68"/>
      <c r="AZ8" s="68"/>
      <c r="BA8" s="68"/>
      <c r="BB8" s="68">
        <f>データ!U6</f>
        <v>55.42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47.48</v>
      </c>
      <c r="J10" s="68"/>
      <c r="K10" s="68"/>
      <c r="L10" s="68"/>
      <c r="M10" s="68"/>
      <c r="N10" s="68"/>
      <c r="O10" s="68"/>
      <c r="P10" s="68">
        <f>データ!P6</f>
        <v>5.17</v>
      </c>
      <c r="Q10" s="68"/>
      <c r="R10" s="68"/>
      <c r="S10" s="68"/>
      <c r="T10" s="68"/>
      <c r="U10" s="68"/>
      <c r="V10" s="68"/>
      <c r="W10" s="68" t="str">
        <f>データ!Q6</f>
        <v>-</v>
      </c>
      <c r="X10" s="68"/>
      <c r="Y10" s="68"/>
      <c r="Z10" s="68"/>
      <c r="AA10" s="68"/>
      <c r="AB10" s="68"/>
      <c r="AC10" s="68"/>
      <c r="AD10" s="69">
        <f>データ!R6</f>
        <v>3520</v>
      </c>
      <c r="AE10" s="69"/>
      <c r="AF10" s="69"/>
      <c r="AG10" s="69"/>
      <c r="AH10" s="69"/>
      <c r="AI10" s="69"/>
      <c r="AJ10" s="69"/>
      <c r="AK10" s="2"/>
      <c r="AL10" s="69">
        <f>データ!V6</f>
        <v>700</v>
      </c>
      <c r="AM10" s="69"/>
      <c r="AN10" s="69"/>
      <c r="AO10" s="69"/>
      <c r="AP10" s="69"/>
      <c r="AQ10" s="69"/>
      <c r="AR10" s="69"/>
      <c r="AS10" s="69"/>
      <c r="AT10" s="68">
        <f>データ!W6</f>
        <v>0.26</v>
      </c>
      <c r="AU10" s="68"/>
      <c r="AV10" s="68"/>
      <c r="AW10" s="68"/>
      <c r="AX10" s="68"/>
      <c r="AY10" s="68"/>
      <c r="AZ10" s="68"/>
      <c r="BA10" s="68"/>
      <c r="BB10" s="68">
        <f>データ!X6</f>
        <v>2692.31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QMLD41gD7hAJccMZHf17buJfWWCANc0c5C6sc+ZVDg6cYeaYlCEPWQMGkkubjMYnmQTeCOJxQxvtMhThyc5OXQ==" saltValue="xsJXeIcg89qdchCUg8Y3x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172057</v>
      </c>
      <c r="D6" s="33">
        <f t="shared" si="3"/>
        <v>46</v>
      </c>
      <c r="E6" s="33">
        <f t="shared" si="3"/>
        <v>17</v>
      </c>
      <c r="F6" s="33">
        <f t="shared" si="3"/>
        <v>4</v>
      </c>
      <c r="G6" s="33">
        <f t="shared" si="3"/>
        <v>0</v>
      </c>
      <c r="H6" s="33" t="str">
        <f t="shared" si="3"/>
        <v>石川県　珠洲市</v>
      </c>
      <c r="I6" s="33" t="str">
        <f t="shared" si="3"/>
        <v>法適用</v>
      </c>
      <c r="J6" s="33" t="str">
        <f t="shared" si="3"/>
        <v>下水道事業</v>
      </c>
      <c r="K6" s="33" t="str">
        <f t="shared" si="3"/>
        <v>特定環境保全公共下水道</v>
      </c>
      <c r="L6" s="33" t="str">
        <f t="shared" si="3"/>
        <v>D3</v>
      </c>
      <c r="M6" s="33" t="str">
        <f t="shared" si="3"/>
        <v>非設置</v>
      </c>
      <c r="N6" s="34" t="str">
        <f t="shared" si="3"/>
        <v>-</v>
      </c>
      <c r="O6" s="34">
        <f t="shared" si="3"/>
        <v>47.48</v>
      </c>
      <c r="P6" s="34">
        <f t="shared" si="3"/>
        <v>5.17</v>
      </c>
      <c r="Q6" s="34" t="str">
        <f t="shared" si="3"/>
        <v>-</v>
      </c>
      <c r="R6" s="34">
        <f t="shared" si="3"/>
        <v>3520</v>
      </c>
      <c r="S6" s="34">
        <f t="shared" si="3"/>
        <v>13700</v>
      </c>
      <c r="T6" s="34">
        <f t="shared" si="3"/>
        <v>247.2</v>
      </c>
      <c r="U6" s="34">
        <f t="shared" si="3"/>
        <v>55.42</v>
      </c>
      <c r="V6" s="34">
        <f t="shared" si="3"/>
        <v>700</v>
      </c>
      <c r="W6" s="34">
        <f t="shared" si="3"/>
        <v>0.26</v>
      </c>
      <c r="X6" s="34">
        <f t="shared" si="3"/>
        <v>2692.31</v>
      </c>
      <c r="Y6" s="35" t="str">
        <f>IF(Y7="",NA(),Y7)</f>
        <v>-</v>
      </c>
      <c r="Z6" s="35" t="str">
        <f t="shared" ref="Z6:AH6" si="4">IF(Z7="",NA(),Z7)</f>
        <v>-</v>
      </c>
      <c r="AA6" s="35" t="str">
        <f t="shared" si="4"/>
        <v>-</v>
      </c>
      <c r="AB6" s="35" t="str">
        <f t="shared" si="4"/>
        <v>-</v>
      </c>
      <c r="AC6" s="35">
        <f t="shared" si="4"/>
        <v>101.36</v>
      </c>
      <c r="AD6" s="35" t="str">
        <f t="shared" si="4"/>
        <v>-</v>
      </c>
      <c r="AE6" s="35" t="str">
        <f t="shared" si="4"/>
        <v>-</v>
      </c>
      <c r="AF6" s="35" t="str">
        <f t="shared" si="4"/>
        <v>-</v>
      </c>
      <c r="AG6" s="35" t="str">
        <f t="shared" si="4"/>
        <v>-</v>
      </c>
      <c r="AH6" s="35">
        <f t="shared" si="4"/>
        <v>100.3</v>
      </c>
      <c r="AI6" s="34" t="str">
        <f>IF(AI7="","",IF(AI7="-","【-】","【"&amp;SUBSTITUTE(TEXT(AI7,"#,##0.00"),"-","△")&amp;"】"))</f>
        <v>【104.83】</v>
      </c>
      <c r="AJ6" s="35" t="str">
        <f>IF(AJ7="",NA(),AJ7)</f>
        <v>-</v>
      </c>
      <c r="AK6" s="35" t="str">
        <f t="shared" ref="AK6:AS6" si="5">IF(AK7="",NA(),AK7)</f>
        <v>-</v>
      </c>
      <c r="AL6" s="35" t="str">
        <f t="shared" si="5"/>
        <v>-</v>
      </c>
      <c r="AM6" s="35" t="str">
        <f t="shared" si="5"/>
        <v>-</v>
      </c>
      <c r="AN6" s="35">
        <f t="shared" si="5"/>
        <v>682.89</v>
      </c>
      <c r="AO6" s="35" t="str">
        <f t="shared" si="5"/>
        <v>-</v>
      </c>
      <c r="AP6" s="35" t="str">
        <f t="shared" si="5"/>
        <v>-</v>
      </c>
      <c r="AQ6" s="35" t="str">
        <f t="shared" si="5"/>
        <v>-</v>
      </c>
      <c r="AR6" s="35" t="str">
        <f t="shared" si="5"/>
        <v>-</v>
      </c>
      <c r="AS6" s="35">
        <f t="shared" si="5"/>
        <v>254.91</v>
      </c>
      <c r="AT6" s="34" t="str">
        <f>IF(AT7="","",IF(AT7="-","【-】","【"&amp;SUBSTITUTE(TEXT(AT7,"#,##0.00"),"-","△")&amp;"】"))</f>
        <v>【61.55】</v>
      </c>
      <c r="AU6" s="35" t="str">
        <f>IF(AU7="",NA(),AU7)</f>
        <v>-</v>
      </c>
      <c r="AV6" s="35" t="str">
        <f t="shared" ref="AV6:BD6" si="6">IF(AV7="",NA(),AV7)</f>
        <v>-</v>
      </c>
      <c r="AW6" s="35" t="str">
        <f t="shared" si="6"/>
        <v>-</v>
      </c>
      <c r="AX6" s="35" t="str">
        <f t="shared" si="6"/>
        <v>-</v>
      </c>
      <c r="AY6" s="35">
        <f t="shared" si="6"/>
        <v>14.63</v>
      </c>
      <c r="AZ6" s="35" t="str">
        <f t="shared" si="6"/>
        <v>-</v>
      </c>
      <c r="BA6" s="35" t="str">
        <f t="shared" si="6"/>
        <v>-</v>
      </c>
      <c r="BB6" s="35" t="str">
        <f t="shared" si="6"/>
        <v>-</v>
      </c>
      <c r="BC6" s="35" t="str">
        <f t="shared" si="6"/>
        <v>-</v>
      </c>
      <c r="BD6" s="35">
        <f t="shared" si="6"/>
        <v>64.17</v>
      </c>
      <c r="BE6" s="34" t="str">
        <f>IF(BE7="","",IF(BE7="-","【-】","【"&amp;SUBSTITUTE(TEXT(BE7,"#,##0.00"),"-","△")&amp;"】"))</f>
        <v>【45.34】</v>
      </c>
      <c r="BF6" s="35" t="str">
        <f>IF(BF7="",NA(),BF7)</f>
        <v>-</v>
      </c>
      <c r="BG6" s="35" t="str">
        <f t="shared" ref="BG6:BO6" si="7">IF(BG7="",NA(),BG7)</f>
        <v>-</v>
      </c>
      <c r="BH6" s="35" t="str">
        <f t="shared" si="7"/>
        <v>-</v>
      </c>
      <c r="BI6" s="35" t="str">
        <f t="shared" si="7"/>
        <v>-</v>
      </c>
      <c r="BJ6" s="35">
        <f t="shared" si="7"/>
        <v>680.26</v>
      </c>
      <c r="BK6" s="35" t="str">
        <f t="shared" si="7"/>
        <v>-</v>
      </c>
      <c r="BL6" s="35" t="str">
        <f t="shared" si="7"/>
        <v>-</v>
      </c>
      <c r="BM6" s="35" t="str">
        <f t="shared" si="7"/>
        <v>-</v>
      </c>
      <c r="BN6" s="35" t="str">
        <f t="shared" si="7"/>
        <v>-</v>
      </c>
      <c r="BO6" s="35">
        <f t="shared" si="7"/>
        <v>1209.45</v>
      </c>
      <c r="BP6" s="34" t="str">
        <f>IF(BP7="","",IF(BP7="-","【-】","【"&amp;SUBSTITUTE(TEXT(BP7,"#,##0.00"),"-","△")&amp;"】"))</f>
        <v>【1,260.21】</v>
      </c>
      <c r="BQ6" s="35" t="str">
        <f>IF(BQ7="",NA(),BQ7)</f>
        <v>-</v>
      </c>
      <c r="BR6" s="35" t="str">
        <f t="shared" ref="BR6:BZ6" si="8">IF(BR7="",NA(),BR7)</f>
        <v>-</v>
      </c>
      <c r="BS6" s="35" t="str">
        <f t="shared" si="8"/>
        <v>-</v>
      </c>
      <c r="BT6" s="35" t="str">
        <f t="shared" si="8"/>
        <v>-</v>
      </c>
      <c r="BU6" s="35">
        <f t="shared" si="8"/>
        <v>80.28</v>
      </c>
      <c r="BV6" s="35" t="str">
        <f t="shared" si="8"/>
        <v>-</v>
      </c>
      <c r="BW6" s="35" t="str">
        <f t="shared" si="8"/>
        <v>-</v>
      </c>
      <c r="BX6" s="35" t="str">
        <f t="shared" si="8"/>
        <v>-</v>
      </c>
      <c r="BY6" s="35" t="str">
        <f t="shared" si="8"/>
        <v>-</v>
      </c>
      <c r="BZ6" s="35">
        <f t="shared" si="8"/>
        <v>55.93</v>
      </c>
      <c r="CA6" s="34" t="str">
        <f>IF(CA7="","",IF(CA7="-","【-】","【"&amp;SUBSTITUTE(TEXT(CA7,"#,##0.00"),"-","△")&amp;"】"))</f>
        <v>【75.29】</v>
      </c>
      <c r="CB6" s="35" t="str">
        <f>IF(CB7="",NA(),CB7)</f>
        <v>-</v>
      </c>
      <c r="CC6" s="35" t="str">
        <f t="shared" ref="CC6:CK6" si="9">IF(CC7="",NA(),CC7)</f>
        <v>-</v>
      </c>
      <c r="CD6" s="35" t="str">
        <f t="shared" si="9"/>
        <v>-</v>
      </c>
      <c r="CE6" s="35" t="str">
        <f t="shared" si="9"/>
        <v>-</v>
      </c>
      <c r="CF6" s="35">
        <f t="shared" si="9"/>
        <v>218.69</v>
      </c>
      <c r="CG6" s="35" t="str">
        <f t="shared" si="9"/>
        <v>-</v>
      </c>
      <c r="CH6" s="35" t="str">
        <f t="shared" si="9"/>
        <v>-</v>
      </c>
      <c r="CI6" s="35" t="str">
        <f t="shared" si="9"/>
        <v>-</v>
      </c>
      <c r="CJ6" s="35" t="str">
        <f t="shared" si="9"/>
        <v>-</v>
      </c>
      <c r="CK6" s="35">
        <f t="shared" si="9"/>
        <v>289.60000000000002</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36.71</v>
      </c>
      <c r="CW6" s="34" t="str">
        <f>IF(CW7="","",IF(CW7="-","【-】","【"&amp;SUBSTITUTE(TEXT(CW7,"#,##0.00"),"-","△")&amp;"】"))</f>
        <v>【42.90】</v>
      </c>
      <c r="CX6" s="35" t="str">
        <f>IF(CX7="",NA(),CX7)</f>
        <v>-</v>
      </c>
      <c r="CY6" s="35" t="str">
        <f t="shared" ref="CY6:DG6" si="11">IF(CY7="",NA(),CY7)</f>
        <v>-</v>
      </c>
      <c r="CZ6" s="35" t="str">
        <f t="shared" si="11"/>
        <v>-</v>
      </c>
      <c r="DA6" s="35" t="str">
        <f t="shared" si="11"/>
        <v>-</v>
      </c>
      <c r="DB6" s="35">
        <f t="shared" si="11"/>
        <v>87.57</v>
      </c>
      <c r="DC6" s="35" t="str">
        <f t="shared" si="11"/>
        <v>-</v>
      </c>
      <c r="DD6" s="35" t="str">
        <f t="shared" si="11"/>
        <v>-</v>
      </c>
      <c r="DE6" s="35" t="str">
        <f t="shared" si="11"/>
        <v>-</v>
      </c>
      <c r="DF6" s="35" t="str">
        <f t="shared" si="11"/>
        <v>-</v>
      </c>
      <c r="DG6" s="35">
        <f t="shared" si="11"/>
        <v>70.05</v>
      </c>
      <c r="DH6" s="34" t="str">
        <f>IF(DH7="","",IF(DH7="-","【-】","【"&amp;SUBSTITUTE(TEXT(DH7,"#,##0.00"),"-","△")&amp;"】"))</f>
        <v>【84.75】</v>
      </c>
      <c r="DI6" s="35" t="str">
        <f>IF(DI7="",NA(),DI7)</f>
        <v>-</v>
      </c>
      <c r="DJ6" s="35" t="str">
        <f t="shared" ref="DJ6:DR6" si="12">IF(DJ7="",NA(),DJ7)</f>
        <v>-</v>
      </c>
      <c r="DK6" s="35" t="str">
        <f t="shared" si="12"/>
        <v>-</v>
      </c>
      <c r="DL6" s="35" t="str">
        <f t="shared" si="12"/>
        <v>-</v>
      </c>
      <c r="DM6" s="35">
        <f t="shared" si="12"/>
        <v>4.1399999999999997</v>
      </c>
      <c r="DN6" s="35" t="str">
        <f t="shared" si="12"/>
        <v>-</v>
      </c>
      <c r="DO6" s="35" t="str">
        <f t="shared" si="12"/>
        <v>-</v>
      </c>
      <c r="DP6" s="35" t="str">
        <f t="shared" si="12"/>
        <v>-</v>
      </c>
      <c r="DQ6" s="35" t="str">
        <f t="shared" si="12"/>
        <v>-</v>
      </c>
      <c r="DR6" s="35">
        <f t="shared" si="12"/>
        <v>15.82</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【0.30】</v>
      </c>
    </row>
    <row r="7" spans="1:148" s="36" customFormat="1" x14ac:dyDescent="0.15">
      <c r="A7" s="28"/>
      <c r="B7" s="37">
        <v>2020</v>
      </c>
      <c r="C7" s="37">
        <v>172057</v>
      </c>
      <c r="D7" s="37">
        <v>46</v>
      </c>
      <c r="E7" s="37">
        <v>17</v>
      </c>
      <c r="F7" s="37">
        <v>4</v>
      </c>
      <c r="G7" s="37">
        <v>0</v>
      </c>
      <c r="H7" s="37" t="s">
        <v>96</v>
      </c>
      <c r="I7" s="37" t="s">
        <v>97</v>
      </c>
      <c r="J7" s="37" t="s">
        <v>98</v>
      </c>
      <c r="K7" s="37" t="s">
        <v>99</v>
      </c>
      <c r="L7" s="37" t="s">
        <v>100</v>
      </c>
      <c r="M7" s="37" t="s">
        <v>101</v>
      </c>
      <c r="N7" s="38" t="s">
        <v>102</v>
      </c>
      <c r="O7" s="38">
        <v>47.48</v>
      </c>
      <c r="P7" s="38">
        <v>5.17</v>
      </c>
      <c r="Q7" s="38" t="s">
        <v>102</v>
      </c>
      <c r="R7" s="38">
        <v>3520</v>
      </c>
      <c r="S7" s="38">
        <v>13700</v>
      </c>
      <c r="T7" s="38">
        <v>247.2</v>
      </c>
      <c r="U7" s="38">
        <v>55.42</v>
      </c>
      <c r="V7" s="38">
        <v>700</v>
      </c>
      <c r="W7" s="38">
        <v>0.26</v>
      </c>
      <c r="X7" s="38">
        <v>2692.31</v>
      </c>
      <c r="Y7" s="38" t="s">
        <v>102</v>
      </c>
      <c r="Z7" s="38" t="s">
        <v>102</v>
      </c>
      <c r="AA7" s="38" t="s">
        <v>102</v>
      </c>
      <c r="AB7" s="38" t="s">
        <v>102</v>
      </c>
      <c r="AC7" s="38">
        <v>101.36</v>
      </c>
      <c r="AD7" s="38" t="s">
        <v>102</v>
      </c>
      <c r="AE7" s="38" t="s">
        <v>102</v>
      </c>
      <c r="AF7" s="38" t="s">
        <v>102</v>
      </c>
      <c r="AG7" s="38" t="s">
        <v>102</v>
      </c>
      <c r="AH7" s="38">
        <v>100.3</v>
      </c>
      <c r="AI7" s="38">
        <v>104.83</v>
      </c>
      <c r="AJ7" s="38" t="s">
        <v>102</v>
      </c>
      <c r="AK7" s="38" t="s">
        <v>102</v>
      </c>
      <c r="AL7" s="38" t="s">
        <v>102</v>
      </c>
      <c r="AM7" s="38" t="s">
        <v>102</v>
      </c>
      <c r="AN7" s="38">
        <v>682.89</v>
      </c>
      <c r="AO7" s="38" t="s">
        <v>102</v>
      </c>
      <c r="AP7" s="38" t="s">
        <v>102</v>
      </c>
      <c r="AQ7" s="38" t="s">
        <v>102</v>
      </c>
      <c r="AR7" s="38" t="s">
        <v>102</v>
      </c>
      <c r="AS7" s="38">
        <v>254.91</v>
      </c>
      <c r="AT7" s="38">
        <v>61.55</v>
      </c>
      <c r="AU7" s="38" t="s">
        <v>102</v>
      </c>
      <c r="AV7" s="38" t="s">
        <v>102</v>
      </c>
      <c r="AW7" s="38" t="s">
        <v>102</v>
      </c>
      <c r="AX7" s="38" t="s">
        <v>102</v>
      </c>
      <c r="AY7" s="38">
        <v>14.63</v>
      </c>
      <c r="AZ7" s="38" t="s">
        <v>102</v>
      </c>
      <c r="BA7" s="38" t="s">
        <v>102</v>
      </c>
      <c r="BB7" s="38" t="s">
        <v>102</v>
      </c>
      <c r="BC7" s="38" t="s">
        <v>102</v>
      </c>
      <c r="BD7" s="38">
        <v>64.17</v>
      </c>
      <c r="BE7" s="38">
        <v>45.34</v>
      </c>
      <c r="BF7" s="38" t="s">
        <v>102</v>
      </c>
      <c r="BG7" s="38" t="s">
        <v>102</v>
      </c>
      <c r="BH7" s="38" t="s">
        <v>102</v>
      </c>
      <c r="BI7" s="38" t="s">
        <v>102</v>
      </c>
      <c r="BJ7" s="38">
        <v>680.26</v>
      </c>
      <c r="BK7" s="38" t="s">
        <v>102</v>
      </c>
      <c r="BL7" s="38" t="s">
        <v>102</v>
      </c>
      <c r="BM7" s="38" t="s">
        <v>102</v>
      </c>
      <c r="BN7" s="38" t="s">
        <v>102</v>
      </c>
      <c r="BO7" s="38">
        <v>1209.45</v>
      </c>
      <c r="BP7" s="38">
        <v>1260.21</v>
      </c>
      <c r="BQ7" s="38" t="s">
        <v>102</v>
      </c>
      <c r="BR7" s="38" t="s">
        <v>102</v>
      </c>
      <c r="BS7" s="38" t="s">
        <v>102</v>
      </c>
      <c r="BT7" s="38" t="s">
        <v>102</v>
      </c>
      <c r="BU7" s="38">
        <v>80.28</v>
      </c>
      <c r="BV7" s="38" t="s">
        <v>102</v>
      </c>
      <c r="BW7" s="38" t="s">
        <v>102</v>
      </c>
      <c r="BX7" s="38" t="s">
        <v>102</v>
      </c>
      <c r="BY7" s="38" t="s">
        <v>102</v>
      </c>
      <c r="BZ7" s="38">
        <v>55.93</v>
      </c>
      <c r="CA7" s="38">
        <v>75.290000000000006</v>
      </c>
      <c r="CB7" s="38" t="s">
        <v>102</v>
      </c>
      <c r="CC7" s="38" t="s">
        <v>102</v>
      </c>
      <c r="CD7" s="38" t="s">
        <v>102</v>
      </c>
      <c r="CE7" s="38" t="s">
        <v>102</v>
      </c>
      <c r="CF7" s="38">
        <v>218.69</v>
      </c>
      <c r="CG7" s="38" t="s">
        <v>102</v>
      </c>
      <c r="CH7" s="38" t="s">
        <v>102</v>
      </c>
      <c r="CI7" s="38" t="s">
        <v>102</v>
      </c>
      <c r="CJ7" s="38" t="s">
        <v>102</v>
      </c>
      <c r="CK7" s="38">
        <v>289.60000000000002</v>
      </c>
      <c r="CL7" s="38">
        <v>215.41</v>
      </c>
      <c r="CM7" s="38" t="s">
        <v>102</v>
      </c>
      <c r="CN7" s="38" t="s">
        <v>102</v>
      </c>
      <c r="CO7" s="38" t="s">
        <v>102</v>
      </c>
      <c r="CP7" s="38" t="s">
        <v>102</v>
      </c>
      <c r="CQ7" s="38" t="s">
        <v>102</v>
      </c>
      <c r="CR7" s="38" t="s">
        <v>102</v>
      </c>
      <c r="CS7" s="38" t="s">
        <v>102</v>
      </c>
      <c r="CT7" s="38" t="s">
        <v>102</v>
      </c>
      <c r="CU7" s="38" t="s">
        <v>102</v>
      </c>
      <c r="CV7" s="38">
        <v>36.71</v>
      </c>
      <c r="CW7" s="38">
        <v>42.9</v>
      </c>
      <c r="CX7" s="38" t="s">
        <v>102</v>
      </c>
      <c r="CY7" s="38" t="s">
        <v>102</v>
      </c>
      <c r="CZ7" s="38" t="s">
        <v>102</v>
      </c>
      <c r="DA7" s="38" t="s">
        <v>102</v>
      </c>
      <c r="DB7" s="38">
        <v>87.57</v>
      </c>
      <c r="DC7" s="38" t="s">
        <v>102</v>
      </c>
      <c r="DD7" s="38" t="s">
        <v>102</v>
      </c>
      <c r="DE7" s="38" t="s">
        <v>102</v>
      </c>
      <c r="DF7" s="38" t="s">
        <v>102</v>
      </c>
      <c r="DG7" s="38">
        <v>70.05</v>
      </c>
      <c r="DH7" s="38">
        <v>84.75</v>
      </c>
      <c r="DI7" s="38" t="s">
        <v>102</v>
      </c>
      <c r="DJ7" s="38" t="s">
        <v>102</v>
      </c>
      <c r="DK7" s="38" t="s">
        <v>102</v>
      </c>
      <c r="DL7" s="38" t="s">
        <v>102</v>
      </c>
      <c r="DM7" s="38">
        <v>4.1399999999999997</v>
      </c>
      <c r="DN7" s="38" t="s">
        <v>102</v>
      </c>
      <c r="DO7" s="38" t="s">
        <v>102</v>
      </c>
      <c r="DP7" s="38" t="s">
        <v>102</v>
      </c>
      <c r="DQ7" s="38" t="s">
        <v>102</v>
      </c>
      <c r="DR7" s="38">
        <v>15.82</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saka</cp:lastModifiedBy>
  <cp:lastPrinted>2022-01-17T02:36:25Z</cp:lastPrinted>
  <dcterms:created xsi:type="dcterms:W3CDTF">2021-12-03T07:23:46Z</dcterms:created>
  <dcterms:modified xsi:type="dcterms:W3CDTF">2022-01-17T04:23:54Z</dcterms:modified>
  <cp:category/>
</cp:coreProperties>
</file>