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ityuser\Desktop\【経営比較分析表】2014_172057_47_171_000.xlsx\"/>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Q6" i="5"/>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I10" i="4"/>
  <c r="BB8"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<sst xmlns="http://schemas.openxmlformats.org/spreadsheetml/2006/main" count="221" uniqueCount="111">
  <si>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</si>
  <si>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</si>
  <si>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</si>
  <si>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</si>
  <si>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</si>
  <si>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</si>
  <si>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</si>
  <si>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</si>
  <si>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</si>
  <si>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</si>
  <si>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</si>
  <si>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</si>
  <si>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</si>
  <si>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</si>
  <si>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</si>
  <si>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</si>
  <si>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</si>
  <si>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</si>
  <si>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</si>
  <si>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</si>
  <si>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</si>
  <si>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</si>
  <si>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</si>
  <si>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</si>
  <si>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</si>
  <si>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</si>
  <si>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</si>
  <si>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</si>
  <si>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</si>
  <si>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</si>
  <si>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</si>
  <si>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</si>
  <si>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</si>
  <si>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</si>
  <si>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</si>
  <si>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</si>
  <si>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</si>
  <si>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</si>
  <si>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</si>
  <si>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</si>
  <si>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</si>
  <si>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</si>
  <si>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</si>
  <si>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</si>
  <si>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</si>
  <si>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</si>
  <si>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</si>
  <si>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</si>
  <si>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</si>
  <si>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</si>
  <si>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</si>
  <si>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</si>
  <si>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</si>
  <si>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</si>
  <si>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</si>
  <si>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</si>
  <si>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</si>
  <si>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</si>
  <si>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</si>
  <si>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</si>
  <si>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</si>
  <si>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</si>
  <si>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</si>
  <si>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</si>
  <si>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</si>
  <si>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</si>
  <si>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</si>
  <si>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</si>
  <si>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</si>
  <si>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</si>
  <si>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</si>
  <si>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</si>
  <si>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</si>
  <si>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</si>
  <si>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</si>
  <si>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</si>
  <si>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</si>
  <si>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</si>
  <si>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</si>
  <si>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</si>
  <si>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</si>
  <si>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</si>
  <si>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</si>
  <si>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</si>
  <si>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</si>
  <si>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</si>
  <si>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</si>
  <si>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</si>
  <si>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</si>
  <si>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</si>
  <si>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</si>
  <si>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</si>
  <si>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</si>
  <si>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</si>
  <si>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</si>
  <si>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</si>
  <si>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</si>
  <si>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</si>
  <si>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</si>
  <si>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</si>
  <si>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</si>
  <si>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</si>
  <si>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</si>
  <si>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</si>
  <si>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</si>
  <si>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</si>
  <si>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</si>
  <si>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</si>
  <si>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回収率は１００％を割り込んでおり、維持管理費や支払利息等の費用を賄いきれていないため赤字経営といえる。全国平均や類似団体より高くなってきたが、修繕料などの維持管理費や地方債償還金が増加していることが伸び悩んでいる要因である。
・④企業債残高対事業規模比率が減少傾向となったのは一般会計負担額が増加したことが要因である。
・⑥汚水処理原価は全国平均より高く、類似団体より低い状況であるが、修繕料などの維持管理費が増加していることが高くなっている要因である。
・⑦施設利用率は全国平均を下回っているものの、類似団体より高くなっている。
・⑧水洗化率は緩やかに増加している。</t>
    <rPh sb="65" eb="67">
      <t>ゼンコク</t>
    </rPh>
    <rPh sb="67" eb="69">
      <t>ヘイキン</t>
    </rPh>
    <rPh sb="70" eb="72">
      <t>ルイジ</t>
    </rPh>
    <rPh sb="72" eb="74">
      <t>ダンタイ</t>
    </rPh>
    <rPh sb="76" eb="77">
      <t>タカ</t>
    </rPh>
    <rPh sb="85" eb="87">
      <t>シュウゼン</t>
    </rPh>
    <rPh sb="87" eb="88">
      <t>リョウ</t>
    </rPh>
    <rPh sb="113" eb="114">
      <t>ノ</t>
    </rPh>
    <rPh sb="115" eb="116">
      <t>ナヤ</t>
    </rPh>
    <rPh sb="120" eb="122">
      <t>ヨウイン</t>
    </rPh>
    <rPh sb="176" eb="178">
      <t>オスイ</t>
    </rPh>
    <rPh sb="178" eb="180">
      <t>ショリ</t>
    </rPh>
    <rPh sb="180" eb="182">
      <t>ゲンカ</t>
    </rPh>
    <rPh sb="183" eb="185">
      <t>ゼンコク</t>
    </rPh>
    <rPh sb="185" eb="187">
      <t>ヘイキン</t>
    </rPh>
    <rPh sb="192" eb="194">
      <t>ルイジ</t>
    </rPh>
    <rPh sb="194" eb="196">
      <t>ダンタイ</t>
    </rPh>
    <rPh sb="198" eb="199">
      <t>ヒク</t>
    </rPh>
    <rPh sb="200" eb="202">
      <t>ジョウキョウ</t>
    </rPh>
    <rPh sb="219" eb="221">
      <t>ゾウカ</t>
    </rPh>
    <rPh sb="228" eb="229">
      <t>タカ</t>
    </rPh>
    <rPh sb="244" eb="246">
      <t>シセツ</t>
    </rPh>
    <rPh sb="246" eb="249">
      <t>リヨウリツ</t>
    </rPh>
    <rPh sb="250" eb="252">
      <t>ゼンコク</t>
    </rPh>
    <rPh sb="252" eb="254">
      <t>ヘイキン</t>
    </rPh>
    <rPh sb="255" eb="257">
      <t>シタマワ</t>
    </rPh>
    <rPh sb="265" eb="267">
      <t>ルイジ</t>
    </rPh>
    <rPh sb="267" eb="269">
      <t>ダンタイ</t>
    </rPh>
    <rPh sb="271" eb="272">
      <t>タカ</t>
    </rPh>
    <rPh sb="282" eb="285">
      <t>スイセンカ</t>
    </rPh>
    <rPh sb="285" eb="286">
      <t>リツ</t>
    </rPh>
    <rPh sb="287" eb="288">
      <t>ユル</t>
    </rPh>
    <rPh sb="291" eb="293">
      <t>ゾウカ</t>
    </rPh>
    <phoneticPr fontId="4"/>
  </si>
  <si>
    <t>・一般会計からの繰入金のうち、基準額を超えて財源不足を補う額の抑制を図るため、助成制度の活用や生活排水対策の普及・啓発を進めることで、水洗化率の向上・料金収入の確保に努める。基準額については適正に一般会計に負担を求めていく。
・効率的な汚水処理を行うため、農業集落排水施設処理場を廃止し、公共下水道珠洲処理区の珠洲市浄化センターで一括処理する予定としており、維持管理費の削減が見込まれる。
・経営や資産等の状況を的確に把握し、経営基盤の計画的な強化と財政マネジメントの向上等に取り組むため、公営企業会計の適用を検討する。そのうえで、料金改定の必要の有無等を検討する。</t>
    <rPh sb="114" eb="117">
      <t>コウリツテキ</t>
    </rPh>
    <rPh sb="118" eb="120">
      <t>オスイ</t>
    </rPh>
    <rPh sb="120" eb="122">
      <t>ショリ</t>
    </rPh>
    <rPh sb="123" eb="124">
      <t>オコナ</t>
    </rPh>
    <rPh sb="136" eb="139">
      <t>ショリジョウ</t>
    </rPh>
    <rPh sb="276" eb="277">
      <t>ナド</t>
    </rPh>
    <phoneticPr fontId="4"/>
  </si>
  <si>
    <t>・法定耐用年数（５０年）を超えた管渠はないが、巡回点検やカメラ調査等により適宜修繕や清掃を実施していく。
・処理場、ポンプ場の機械電気設備が耐用年数に近づいている。　　　　　　　　　　　　　　　　　　　・処理場は公共下水道に統合することにより廃止し、ポンプ場は機器の改築更新を実施する。</t>
    <rPh sb="23" eb="25">
      <t>ジュンカイ</t>
    </rPh>
    <rPh sb="25" eb="27">
      <t>テンケン</t>
    </rPh>
    <rPh sb="31" eb="33">
      <t>チョウサ</t>
    </rPh>
    <rPh sb="33" eb="34">
      <t>ナド</t>
    </rPh>
    <rPh sb="37" eb="39">
      <t>テキギ</t>
    </rPh>
    <rPh sb="39" eb="41">
      <t>シュウゼン</t>
    </rPh>
    <rPh sb="42" eb="44">
      <t>セイソウ</t>
    </rPh>
    <rPh sb="45" eb="47">
      <t>ジッシ</t>
    </rPh>
    <rPh sb="54" eb="57">
      <t>ショリジョウ</t>
    </rPh>
    <rPh sb="61" eb="62">
      <t>ジョウ</t>
    </rPh>
    <rPh sb="63" eb="65">
      <t>キカイ</t>
    </rPh>
    <rPh sb="65" eb="67">
      <t>デンキ</t>
    </rPh>
    <rPh sb="67" eb="69">
      <t>セツビ</t>
    </rPh>
    <rPh sb="70" eb="72">
      <t>タイヨウ</t>
    </rPh>
    <rPh sb="72" eb="74">
      <t>ネンスウ</t>
    </rPh>
    <rPh sb="75" eb="76">
      <t>チカ</t>
    </rPh>
    <rPh sb="102" eb="105">
      <t>ショリジョウ</t>
    </rPh>
    <rPh sb="106" eb="108">
      <t>コウキョウ</t>
    </rPh>
    <rPh sb="108" eb="111">
      <t>ゲスイドウ</t>
    </rPh>
    <rPh sb="112" eb="114">
      <t>トウゴウ</t>
    </rPh>
    <rPh sb="121" eb="123">
      <t>ハイシ</t>
    </rPh>
    <rPh sb="128" eb="129">
      <t>ジョウ</t>
    </rPh>
    <rPh sb="130" eb="132">
      <t>キキ</t>
    </rPh>
    <rPh sb="133" eb="135">
      <t>カイチク</t>
    </rPh>
    <rPh sb="135" eb="137">
      <t>コウシン</t>
    </rPh>
    <rPh sb="138" eb="14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</si>
</sst>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59808"/>
        <c:axId val="14879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48959808"/>
        <c:axId val="148799144"/>
      </c:lineChart>
      <c:dateAx>
        <c:axId val="148959808"/>
        <c:scaling>
          <c:orientation val="minMax"/>
        </c:scaling>
        <c:delete val="1"/>
        <c:axPos val="b"/>
        <c:numFmt formatCode="ge" sourceLinked="1"/>
        <c:majorTickMark val="none"/>
        <c:minorTickMark val="none"/>
        <c:tickLblPos val="none"/>
        <c:crossAx val="148799144"/>
        <c:crosses val="autoZero"/>
        <c:auto val="1"/>
        <c:lblOffset val="100"/>
        <c:baseTimeUnit val="years"/>
      </c:dateAx>
      <c:valAx>
        <c:axId val="14879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46.44</c:v>
                </c:pt>
                <c:pt idx="1">
                  <c:v>48.15</c:v>
                </c:pt>
                <c:pt idx="2">
                  <c:v>47.01</c:v>
                </c:pt>
                <c:pt idx="3">
                  <c:v>49.86</c:v>
                </c:pt>
                <c:pt idx="4">
                  <c:v>49.57</c:v>
                </c:pt>
              </c:numCache>
            </c:numRef>
          </c:val>
        </c:ser>
        <c:dLbls>
          <c:showLegendKey val="0"/>
          <c:showVal val="0"/>
          <c:showCatName val="0"/>
          <c:showSerName val="0"/>
          <c:showPercent val="0"/>
          <c:showBubbleSize val="0"/>
        </c:dLbls>
        <c:gapWidth val="150"/>
        <c:axId val="149705088"/>
        <c:axId val="14970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49705088"/>
        <c:axId val="149705480"/>
      </c:lineChart>
      <c:dateAx>
        <c:axId val="149705088"/>
        <c:scaling>
          <c:orientation val="minMax"/>
        </c:scaling>
        <c:delete val="1"/>
        <c:axPos val="b"/>
        <c:numFmt formatCode="ge" sourceLinked="1"/>
        <c:majorTickMark val="none"/>
        <c:minorTickMark val="none"/>
        <c:tickLblPos val="none"/>
        <c:crossAx val="149705480"/>
        <c:crosses val="autoZero"/>
        <c:auto val="1"/>
        <c:lblOffset val="100"/>
        <c:baseTimeUnit val="years"/>
      </c:dateAx>
      <c:valAx>
        <c:axId val="14970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78.900000000000006</c:v>
                </c:pt>
                <c:pt idx="1">
                  <c:v>77.739999999999995</c:v>
                </c:pt>
                <c:pt idx="2">
                  <c:v>78.55</c:v>
                </c:pt>
                <c:pt idx="3">
                  <c:v>81.87</c:v>
                </c:pt>
                <c:pt idx="4">
                  <c:v>83.64</c:v>
                </c:pt>
              </c:numCache>
            </c:numRef>
          </c:val>
        </c:ser>
        <c:dLbls>
          <c:showLegendKey val="0"/>
          <c:showVal val="0"/>
          <c:showCatName val="0"/>
          <c:showSerName val="0"/>
          <c:showPercent val="0"/>
          <c:showBubbleSize val="0"/>
        </c:dLbls>
        <c:gapWidth val="150"/>
        <c:axId val="149706656"/>
        <c:axId val="14970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49706656"/>
        <c:axId val="149707048"/>
      </c:lineChart>
      <c:dateAx>
        <c:axId val="149706656"/>
        <c:scaling>
          <c:orientation val="minMax"/>
        </c:scaling>
        <c:delete val="1"/>
        <c:axPos val="b"/>
        <c:numFmt formatCode="ge" sourceLinked="1"/>
        <c:majorTickMark val="none"/>
        <c:minorTickMark val="none"/>
        <c:tickLblPos val="none"/>
        <c:crossAx val="149707048"/>
        <c:crosses val="autoZero"/>
        <c:auto val="1"/>
        <c:lblOffset val="100"/>
        <c:baseTimeUnit val="years"/>
      </c:dateAx>
      <c:valAx>
        <c:axId val="14970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65.040000000000006</c:v>
                </c:pt>
                <c:pt idx="1">
                  <c:v>69.099999999999994</c:v>
                </c:pt>
                <c:pt idx="2">
                  <c:v>75.09</c:v>
                </c:pt>
                <c:pt idx="3">
                  <c:v>77.099999999999994</c:v>
                </c:pt>
                <c:pt idx="4">
                  <c:v>77.7</c:v>
                </c:pt>
              </c:numCache>
            </c:numRef>
          </c:val>
        </c:ser>
        <c:dLbls>
          <c:showLegendKey val="0"/>
          <c:showVal val="0"/>
          <c:showCatName val="0"/>
          <c:showSerName val="0"/>
          <c:showPercent val="0"/>
          <c:showBubbleSize val="0"/>
        </c:dLbls>
        <c:gapWidth val="150"/>
        <c:axId val="148740560"/>
        <c:axId val="14874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40560"/>
        <c:axId val="148740944"/>
      </c:lineChart>
      <c:dateAx>
        <c:axId val="148740560"/>
        <c:scaling>
          <c:orientation val="minMax"/>
        </c:scaling>
        <c:delete val="1"/>
        <c:axPos val="b"/>
        <c:numFmt formatCode="ge" sourceLinked="1"/>
        <c:majorTickMark val="none"/>
        <c:minorTickMark val="none"/>
        <c:tickLblPos val="none"/>
        <c:crossAx val="148740944"/>
        <c:crosses val="autoZero"/>
        <c:auto val="1"/>
        <c:lblOffset val="100"/>
        <c:baseTimeUnit val="years"/>
      </c:dateAx>
      <c:valAx>
        <c:axId val="14874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00568"/>
        <c:axId val="14925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00568"/>
        <c:axId val="149257128"/>
      </c:lineChart>
      <c:dateAx>
        <c:axId val="149300568"/>
        <c:scaling>
          <c:orientation val="minMax"/>
        </c:scaling>
        <c:delete val="1"/>
        <c:axPos val="b"/>
        <c:numFmt formatCode="ge" sourceLinked="1"/>
        <c:majorTickMark val="none"/>
        <c:minorTickMark val="none"/>
        <c:tickLblPos val="none"/>
        <c:crossAx val="149257128"/>
        <c:crosses val="autoZero"/>
        <c:auto val="1"/>
        <c:lblOffset val="100"/>
        <c:baseTimeUnit val="years"/>
      </c:dateAx>
      <c:valAx>
        <c:axId val="1492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40392"/>
        <c:axId val="14944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40392"/>
        <c:axId val="149440784"/>
      </c:lineChart>
      <c:dateAx>
        <c:axId val="149440392"/>
        <c:scaling>
          <c:orientation val="minMax"/>
        </c:scaling>
        <c:delete val="1"/>
        <c:axPos val="b"/>
        <c:numFmt formatCode="ge" sourceLinked="1"/>
        <c:majorTickMark val="none"/>
        <c:minorTickMark val="none"/>
        <c:tickLblPos val="none"/>
        <c:crossAx val="149440784"/>
        <c:crosses val="autoZero"/>
        <c:auto val="1"/>
        <c:lblOffset val="100"/>
        <c:baseTimeUnit val="years"/>
      </c:dateAx>
      <c:valAx>
        <c:axId val="1494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41960"/>
        <c:axId val="14944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41960"/>
        <c:axId val="149442352"/>
      </c:lineChart>
      <c:dateAx>
        <c:axId val="149441960"/>
        <c:scaling>
          <c:orientation val="minMax"/>
        </c:scaling>
        <c:delete val="1"/>
        <c:axPos val="b"/>
        <c:numFmt formatCode="ge" sourceLinked="1"/>
        <c:majorTickMark val="none"/>
        <c:minorTickMark val="none"/>
        <c:tickLblPos val="none"/>
        <c:crossAx val="149442352"/>
        <c:crosses val="autoZero"/>
        <c:auto val="1"/>
        <c:lblOffset val="100"/>
        <c:baseTimeUnit val="years"/>
      </c:dateAx>
      <c:valAx>
        <c:axId val="14944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43528"/>
        <c:axId val="14944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43528"/>
        <c:axId val="149443920"/>
      </c:lineChart>
      <c:dateAx>
        <c:axId val="149443528"/>
        <c:scaling>
          <c:orientation val="minMax"/>
        </c:scaling>
        <c:delete val="1"/>
        <c:axPos val="b"/>
        <c:numFmt formatCode="ge" sourceLinked="1"/>
        <c:majorTickMark val="none"/>
        <c:minorTickMark val="none"/>
        <c:tickLblPos val="none"/>
        <c:crossAx val="149443920"/>
        <c:crosses val="autoZero"/>
        <c:auto val="1"/>
        <c:lblOffset val="100"/>
        <c:baseTimeUnit val="years"/>
      </c:dateAx>
      <c:valAx>
        <c:axId val="1494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7149.12</c:v>
                </c:pt>
                <c:pt idx="1">
                  <c:v>6522.81</c:v>
                </c:pt>
                <c:pt idx="2">
                  <c:v>2607.4299999999998</c:v>
                </c:pt>
                <c:pt idx="3" formatCode="#,##0.00;&quot;△&quot;#,##0.00">
                  <c:v>0</c:v>
                </c:pt>
                <c:pt idx="4" formatCode="#,##0.00;&quot;△&quot;#,##0.00">
                  <c:v>0</c:v>
                </c:pt>
              </c:numCache>
            </c:numRef>
          </c:val>
        </c:ser>
        <c:dLbls>
          <c:showLegendKey val="0"/>
          <c:showVal val="0"/>
          <c:showCatName val="0"/>
          <c:showSerName val="0"/>
          <c:showPercent val="0"/>
          <c:showBubbleSize val="0"/>
        </c:dLbls>
        <c:gapWidth val="150"/>
        <c:axId val="149864080"/>
        <c:axId val="14986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49864080"/>
        <c:axId val="149864472"/>
      </c:lineChart>
      <c:dateAx>
        <c:axId val="149864080"/>
        <c:scaling>
          <c:orientation val="minMax"/>
        </c:scaling>
        <c:delete val="1"/>
        <c:axPos val="b"/>
        <c:numFmt formatCode="ge" sourceLinked="1"/>
        <c:majorTickMark val="none"/>
        <c:minorTickMark val="none"/>
        <c:tickLblPos val="none"/>
        <c:crossAx val="149864472"/>
        <c:crosses val="autoZero"/>
        <c:auto val="1"/>
        <c:lblOffset val="100"/>
        <c:baseTimeUnit val="years"/>
      </c:dateAx>
      <c:valAx>
        <c:axId val="14986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28.55</c:v>
                </c:pt>
                <c:pt idx="1">
                  <c:v>29.3</c:v>
                </c:pt>
                <c:pt idx="2">
                  <c:v>32.33</c:v>
                </c:pt>
                <c:pt idx="3">
                  <c:v>71.319999999999993</c:v>
                </c:pt>
                <c:pt idx="4">
                  <c:v>56.75</c:v>
                </c:pt>
              </c:numCache>
            </c:numRef>
          </c:val>
        </c:ser>
        <c:dLbls>
          <c:showLegendKey val="0"/>
          <c:showVal val="0"/>
          <c:showCatName val="0"/>
          <c:showSerName val="0"/>
          <c:showPercent val="0"/>
          <c:showBubbleSize val="0"/>
        </c:dLbls>
        <c:gapWidth val="150"/>
        <c:axId val="149865648"/>
        <c:axId val="14986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49865648"/>
        <c:axId val="149866040"/>
      </c:lineChart>
      <c:dateAx>
        <c:axId val="149865648"/>
        <c:scaling>
          <c:orientation val="minMax"/>
        </c:scaling>
        <c:delete val="1"/>
        <c:axPos val="b"/>
        <c:numFmt formatCode="ge" sourceLinked="1"/>
        <c:majorTickMark val="none"/>
        <c:minorTickMark val="none"/>
        <c:tickLblPos val="none"/>
        <c:crossAx val="149866040"/>
        <c:crosses val="autoZero"/>
        <c:auto val="1"/>
        <c:lblOffset val="100"/>
        <c:baseTimeUnit val="years"/>
      </c:dateAx>
      <c:valAx>
        <c:axId val="14986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619.4</c:v>
                </c:pt>
                <c:pt idx="1">
                  <c:v>591.77</c:v>
                </c:pt>
                <c:pt idx="2">
                  <c:v>554.28</c:v>
                </c:pt>
                <c:pt idx="3">
                  <c:v>248.68</c:v>
                </c:pt>
                <c:pt idx="4">
                  <c:v>323.60000000000002</c:v>
                </c:pt>
              </c:numCache>
            </c:numRef>
          </c:val>
        </c:ser>
        <c:dLbls>
          <c:showLegendKey val="0"/>
          <c:showVal val="0"/>
          <c:showCatName val="0"/>
          <c:showSerName val="0"/>
          <c:showPercent val="0"/>
          <c:showBubbleSize val="0"/>
        </c:dLbls>
        <c:gapWidth val="150"/>
        <c:axId val="149703520"/>
        <c:axId val="14970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49703520"/>
        <c:axId val="149703912"/>
      </c:lineChart>
      <c:dateAx>
        <c:axId val="149703520"/>
        <c:scaling>
          <c:orientation val="minMax"/>
        </c:scaling>
        <c:delete val="1"/>
        <c:axPos val="b"/>
        <c:numFmt formatCode="ge" sourceLinked="1"/>
        <c:majorTickMark val="none"/>
        <c:minorTickMark val="none"/>
        <c:tickLblPos val="none"/>
        <c:crossAx val="149703912"/>
        <c:crosses val="autoZero"/>
        <c:auto val="1"/>
        <c:lblOffset val="100"/>
        <c:baseTimeUnit val="years"/>
      </c:dateAx>
      <c:valAx>
        <c:axId val="1497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珠洲市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15951</v>
      </c>
      <c r="AM8" s="47"/>
      <c r="AN8" s="47"/>
      <c r="AO8" s="47"/>
      <c r="AP8" s="47"/>
      <c r="AQ8" s="47"/>
      <c r="AR8" s="47"/>
      <c r="AS8" s="47"/>
      <c r="AT8" s="43">
        <f>データ!S6</f>
        <v>247.26</v>
      </c>
      <c r="AU8" s="43"/>
      <c r="AV8" s="43"/>
      <c r="AW8" s="43"/>
      <c r="AX8" s="43"/>
      <c r="AY8" s="43"/>
      <c r="AZ8" s="43"/>
      <c r="BA8" s="43"/>
      <c r="BB8" s="43">
        <f>データ!T6</f>
        <v>64.510000000000005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5.15</v>
      </c>
      <c r="Q10" s="43"/>
      <c r="R10" s="43"/>
      <c r="S10" s="43"/>
      <c r="T10" s="43"/>
      <c r="U10" s="43"/>
      <c r="V10" s="43"/>
      <c r="W10" s="43">
        <f>データ!P6</f>
        <v>89.11</v>
      </c>
      <c r="X10" s="43"/>
      <c r="Y10" s="43"/>
      <c r="Z10" s="43"/>
      <c r="AA10" s="43"/>
      <c r="AB10" s="43"/>
      <c r="AC10" s="43"/>
      <c r="AD10" s="47">
        <f>データ!Q6</f>
        <v>3456</v>
      </c>
      <c r="AE10" s="47"/>
      <c r="AF10" s="47"/>
      <c r="AG10" s="47"/>
      <c r="AH10" s="47"/>
      <c r="AI10" s="47"/>
      <c r="AJ10" s="47"/>
      <c r="AK10" s="2"/>
      <c r="AL10" s="47">
        <f>データ!U6</f>
        <v>813</v>
      </c>
      <c r="AM10" s="47"/>
      <c r="AN10" s="47"/>
      <c r="AO10" s="47"/>
      <c r="AP10" s="47"/>
      <c r="AQ10" s="47"/>
      <c r="AR10" s="47"/>
      <c r="AS10" s="47"/>
      <c r="AT10" s="43">
        <f>データ!V6</f>
        <v>0.86</v>
      </c>
      <c r="AU10" s="43"/>
      <c r="AV10" s="43"/>
      <c r="AW10" s="43"/>
      <c r="AX10" s="43"/>
      <c r="AY10" s="43"/>
      <c r="AZ10" s="43"/>
      <c r="BA10" s="43"/>
      <c r="BB10" s="43">
        <f>データ!W6</f>
        <v>945.35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M1" workbookViewId="0">
      <selection activeCell="Q8" sqref="Q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172057</v>
      </c>
      <c r="D6" s="31">
        <f t="shared" si="3"/>
        <v>47</v>
      </c>
      <c r="E6" s="31">
        <f t="shared" si="3"/>
        <v>17</v>
      </c>
      <c r="F6" s="31">
        <f t="shared" si="3"/>
        <v>5</v>
      </c>
      <c r="G6" s="31">
        <f t="shared" si="3"/>
        <v>0</v>
      </c>
      <c r="H6" s="31" t="str">
        <f t="shared" si="3"/>
        <v>石川県　珠洲市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5.15</v>
      </c>
      <c r="P6" s="32">
        <f t="shared" si="3"/>
        <v>89.11</v>
      </c>
      <c r="Q6" s="32">
        <f t="shared" si="3"/>
        <v>3456</v>
      </c>
      <c r="R6" s="32">
        <f t="shared" si="3"/>
        <v>15951</v>
      </c>
      <c r="S6" s="32">
        <f t="shared" si="3"/>
        <v>247.26</v>
      </c>
      <c r="T6" s="32">
        <f t="shared" si="3"/>
        <v>64.510000000000005</v>
      </c>
      <c r="U6" s="32">
        <f t="shared" si="3"/>
        <v>813</v>
      </c>
      <c r="V6" s="32">
        <f t="shared" si="3"/>
        <v>0.86</v>
      </c>
      <c r="W6" s="32">
        <f t="shared" si="3"/>
        <v>945.35</v>
      </c>
      <c r="X6" s="33">
        <f>IF(X7="",NA(),X7)</f>
        <v>65.040000000000006</v>
      </c>
      <c r="Y6" s="33">
        <f t="shared" ref="Y6:AG6" si="4">IF(Y7="",NA(),Y7)</f>
        <v>69.099999999999994</v>
      </c>
      <c r="Z6" s="33">
        <f t="shared" si="4"/>
        <v>75.09</v>
      </c>
      <c r="AA6" s="33">
        <f t="shared" si="4"/>
        <v>77.099999999999994</v>
      </c>
      <c r="AB6" s="33">
        <f t="shared" si="4"/>
        <v>77.7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7149.12</v>
      </c>
      <c r="BF6" s="33">
        <f t="shared" ref="BF6:BN6" si="7">IF(BF7="",NA(),BF7)</f>
        <v>6522.81</v>
      </c>
      <c r="BG6" s="33">
        <f t="shared" si="7"/>
        <v>2607.4299999999998</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28.55</v>
      </c>
      <c r="BQ6" s="33">
        <f t="shared" ref="BQ6:BY6" si="8">IF(BQ7="",NA(),BQ7)</f>
        <v>29.3</v>
      </c>
      <c r="BR6" s="33">
        <f t="shared" si="8"/>
        <v>32.33</v>
      </c>
      <c r="BS6" s="33">
        <f t="shared" si="8"/>
        <v>71.319999999999993</v>
      </c>
      <c r="BT6" s="33">
        <f t="shared" si="8"/>
        <v>56.75</v>
      </c>
      <c r="BU6" s="33">
        <f t="shared" si="8"/>
        <v>43.24</v>
      </c>
      <c r="BV6" s="33">
        <f t="shared" si="8"/>
        <v>42.13</v>
      </c>
      <c r="BW6" s="33">
        <f t="shared" si="8"/>
        <v>42.48</v>
      </c>
      <c r="BX6" s="33">
        <f t="shared" si="8"/>
        <v>41.04</v>
      </c>
      <c r="BY6" s="33">
        <f t="shared" si="8"/>
        <v>41.08</v>
      </c>
      <c r="BZ6" s="32" t="str">
        <f>IF(BZ7="","",IF(BZ7="-","【-】","【"&amp;SUBSTITUTE(TEXT(BZ7,"#,##0.00"),"-","△")&amp;"】"))</f>
        <v>【51.49】</v>
      </c>
      <c r="CA6" s="33">
        <f>IF(CA7="",NA(),CA7)</f>
        <v>619.4</v>
      </c>
      <c r="CB6" s="33">
        <f t="shared" ref="CB6:CJ6" si="9">IF(CB7="",NA(),CB7)</f>
        <v>591.77</v>
      </c>
      <c r="CC6" s="33">
        <f t="shared" si="9"/>
        <v>554.28</v>
      </c>
      <c r="CD6" s="33">
        <f t="shared" si="9"/>
        <v>248.68</v>
      </c>
      <c r="CE6" s="33">
        <f t="shared" si="9"/>
        <v>323.60000000000002</v>
      </c>
      <c r="CF6" s="33">
        <f t="shared" si="9"/>
        <v>338.76</v>
      </c>
      <c r="CG6" s="33">
        <f t="shared" si="9"/>
        <v>348.41</v>
      </c>
      <c r="CH6" s="33">
        <f t="shared" si="9"/>
        <v>343.8</v>
      </c>
      <c r="CI6" s="33">
        <f t="shared" si="9"/>
        <v>357.08</v>
      </c>
      <c r="CJ6" s="33">
        <f t="shared" si="9"/>
        <v>378.08</v>
      </c>
      <c r="CK6" s="32" t="str">
        <f>IF(CK7="","",IF(CK7="-","【-】","【"&amp;SUBSTITUTE(TEXT(CK7,"#,##0.00"),"-","△")&amp;"】"))</f>
        <v>【295.10】</v>
      </c>
      <c r="CL6" s="33">
        <f>IF(CL7="",NA(),CL7)</f>
        <v>46.44</v>
      </c>
      <c r="CM6" s="33">
        <f t="shared" ref="CM6:CU6" si="10">IF(CM7="",NA(),CM7)</f>
        <v>48.15</v>
      </c>
      <c r="CN6" s="33">
        <f t="shared" si="10"/>
        <v>47.01</v>
      </c>
      <c r="CO6" s="33">
        <f t="shared" si="10"/>
        <v>49.86</v>
      </c>
      <c r="CP6" s="33">
        <f t="shared" si="10"/>
        <v>49.57</v>
      </c>
      <c r="CQ6" s="33">
        <f t="shared" si="10"/>
        <v>44.65</v>
      </c>
      <c r="CR6" s="33">
        <f t="shared" si="10"/>
        <v>46.85</v>
      </c>
      <c r="CS6" s="33">
        <f t="shared" si="10"/>
        <v>46.06</v>
      </c>
      <c r="CT6" s="33">
        <f t="shared" si="10"/>
        <v>45.95</v>
      </c>
      <c r="CU6" s="33">
        <f t="shared" si="10"/>
        <v>44.69</v>
      </c>
      <c r="CV6" s="32" t="str">
        <f>IF(CV7="","",IF(CV7="-","【-】","【"&amp;SUBSTITUTE(TEXT(CV7,"#,##0.00"),"-","△")&amp;"】"))</f>
        <v>【53.32】</v>
      </c>
      <c r="CW6" s="33">
        <f>IF(CW7="",NA(),CW7)</f>
        <v>78.900000000000006</v>
      </c>
      <c r="CX6" s="33">
        <f t="shared" ref="CX6:DF6" si="11">IF(CX7="",NA(),CX7)</f>
        <v>77.739999999999995</v>
      </c>
      <c r="CY6" s="33">
        <f t="shared" si="11"/>
        <v>78.55</v>
      </c>
      <c r="CZ6" s="33">
        <f t="shared" si="11"/>
        <v>81.87</v>
      </c>
      <c r="DA6" s="33">
        <f t="shared" si="11"/>
        <v>83.64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172057</v>
      </c>
      <c r="D7" s="35">
        <v>47</v>
      </c>
      <c r="E7" s="35">
        <v>17</v>
      </c>
      <c r="F7" s="35">
        <v>5</v>
      </c>
      <c r="G7" s="35">
        <v>0</v>
      </c>
      <c r="H7" s="35" t="s">
        <v>96</v>
      </c>
      <c r="I7" s="35" t="s">
        <v>97</v>
      </c>
      <c r="J7" s="35" t="s">
        <v>98</v>
      </c>
      <c r="K7" s="35" t="s">
        <v>99</v>
      </c>
      <c r="L7" s="35" t="s">
        <v>100</v>
      </c>
      <c r="M7" s="36" t="s">
        <v>101</v>
      </c>
      <c r="N7" s="36" t="s">
        <v>102</v>
      </c>
      <c r="O7" s="36">
        <v>5.15</v>
      </c>
      <c r="P7" s="36">
        <v>89.11</v>
      </c>
      <c r="Q7" s="36">
        <v>3456</v>
      </c>
      <c r="R7" s="36">
        <v>15951</v>
      </c>
      <c r="S7" s="36">
        <v>247.26</v>
      </c>
      <c r="T7" s="36">
        <v>64.510000000000005</v>
      </c>
      <c r="U7" s="36">
        <v>813</v>
      </c>
      <c r="V7" s="36">
        <v>0.86</v>
      </c>
      <c r="W7" s="36">
        <v>945.35</v>
      </c>
      <c r="X7" s="36">
        <v>65.040000000000006</v>
      </c>
      <c r="Y7" s="36">
        <v>69.099999999999994</v>
      </c>
      <c r="Z7" s="36">
        <v>75.09</v>
      </c>
      <c r="AA7" s="36">
        <v>77.099999999999994</v>
      </c>
      <c r="AB7" s="36">
        <v>77.7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7149.12</v>
      </c>
      <c r="BF7" s="36">
        <v>6522.81</v>
      </c>
      <c r="BG7" s="36">
        <v>2607.4299999999998</v>
      </c>
      <c r="BH7" s="36">
        <v>0</v>
      </c>
      <c r="BI7" s="36">
        <v>0</v>
      </c>
      <c r="BJ7" s="36">
        <v>1316.7</v>
      </c>
      <c r="BK7" s="36">
        <v>1224.75</v>
      </c>
      <c r="BL7" s="36">
        <v>1144.05</v>
      </c>
      <c r="BM7" s="36">
        <v>1117.1099999999999</v>
      </c>
      <c r="BN7" s="36">
        <v>1161.05</v>
      </c>
      <c r="BO7" s="36">
        <v>992.47</v>
      </c>
      <c r="BP7" s="36">
        <v>28.55</v>
      </c>
      <c r="BQ7" s="36">
        <v>29.3</v>
      </c>
      <c r="BR7" s="36">
        <v>32.33</v>
      </c>
      <c r="BS7" s="36">
        <v>71.319999999999993</v>
      </c>
      <c r="BT7" s="36">
        <v>56.75</v>
      </c>
      <c r="BU7" s="36">
        <v>43.24</v>
      </c>
      <c r="BV7" s="36">
        <v>42.13</v>
      </c>
      <c r="BW7" s="36">
        <v>42.48</v>
      </c>
      <c r="BX7" s="36">
        <v>41.04</v>
      </c>
      <c r="BY7" s="36">
        <v>41.08</v>
      </c>
      <c r="BZ7" s="36">
        <v>51.49</v>
      </c>
      <c r="CA7" s="36">
        <v>619.4</v>
      </c>
      <c r="CB7" s="36">
        <v>591.77</v>
      </c>
      <c r="CC7" s="36">
        <v>554.28</v>
      </c>
      <c r="CD7" s="36">
        <v>248.68</v>
      </c>
      <c r="CE7" s="36">
        <v>323.60000000000002</v>
      </c>
      <c r="CF7" s="36">
        <v>338.76</v>
      </c>
      <c r="CG7" s="36">
        <v>348.41</v>
      </c>
      <c r="CH7" s="36">
        <v>343.8</v>
      </c>
      <c r="CI7" s="36">
        <v>357.08</v>
      </c>
      <c r="CJ7" s="36">
        <v>378.08</v>
      </c>
      <c r="CK7" s="36">
        <v>295.10000000000002</v>
      </c>
      <c r="CL7" s="36">
        <v>46.44</v>
      </c>
      <c r="CM7" s="36">
        <v>48.15</v>
      </c>
      <c r="CN7" s="36">
        <v>47.01</v>
      </c>
      <c r="CO7" s="36">
        <v>49.86</v>
      </c>
      <c r="CP7" s="36">
        <v>49.57</v>
      </c>
      <c r="CQ7" s="36">
        <v>44.65</v>
      </c>
      <c r="CR7" s="36">
        <v>46.85</v>
      </c>
      <c r="CS7" s="36">
        <v>46.06</v>
      </c>
      <c r="CT7" s="36">
        <v>45.95</v>
      </c>
      <c r="CU7" s="36">
        <v>44.69</v>
      </c>
      <c r="CV7" s="36">
        <v>53.32</v>
      </c>
      <c r="CW7" s="36">
        <v>78.900000000000006</v>
      </c>
      <c r="CX7" s="36">
        <v>77.739999999999995</v>
      </c>
      <c r="CY7" s="36">
        <v>78.55</v>
      </c>
      <c r="CZ7" s="36">
        <v>81.87</v>
      </c>
      <c r="DA7" s="36">
        <v>83.64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2016-02-14T23:58:28Z</cp:lastPrinted>
  <dcterms:created xsi:type="dcterms:W3CDTF">2016-02-03T09:12:46Z</dcterms:created>
  <dcterms:modified xsi:type="dcterms:W3CDTF">2016-02-14T23:58:30Z</dcterms:modified>
  <cp:category/>
</cp:coreProperties>
</file>