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7\20260124 公営企業に係る経営比較分析表（令和６年度決算）の分析等\下水道提出\"/>
    </mc:Choice>
  </mc:AlternateContent>
  <workbookProtection workbookAlgorithmName="SHA-512" workbookHashValue="SEZ3qmhy0JSiSYfRuit/417eC6xeeAXYRwDdD82KFKF9VURmPlqRWmWM8g7ctcSqkHY+0IYHkSzJYP/RGoHMmQ==" workbookSaltValue="BXNDL8gkdOqoNJbOfQL0tw==" workbookSpinCount="100000" lockStructure="1"/>
  <bookViews>
    <workbookView xWindow="0" yWindow="0" windowWidth="17220" windowHeight="79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<sst xmlns="http://schemas.openxmlformats.org/spreadsheetml/2006/main" count="231" uniqueCount="116">
  <si>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</si>
  <si>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</si>
  <si>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</si>
  <si>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</si>
  <si>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</si>
  <si>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</si>
  <si>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</si>
  <si>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</si>
  <si>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</si>
  <si>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</si>
  <si>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</si>
  <si>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</si>
  <si>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</si>
  <si>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</si>
  <si>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</si>
  <si>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</si>
  <si>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</si>
  <si>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</si>
  <si>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</si>
  <si>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</si>
  <si>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</si>
  <si>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</si>
  <si>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</si>
  <si>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</si>
  <si>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</si>
  <si>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</si>
  <si>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</si>
  <si>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</si>
  <si>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</si>
  <si>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</si>
  <si>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</si>
  <si>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</si>
  <si>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</si>
  <si>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</si>
  <si>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</si>
  <si>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</si>
  <si>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</si>
  <si>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</si>
  <si>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</si>
  <si>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</si>
  <si>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</si>
  <si>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</si>
  <si>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</si>
  <si>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</si>
  <si>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</si>
  <si>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</si>
  <si>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</si>
  <si>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</si>
  <si>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</si>
  <si>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</si>
  <si>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</si>
  <si>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</si>
  <si>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</si>
  <si>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</si>
  <si>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</si>
  <si>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</si>
  <si>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</si>
  <si>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</si>
  <si>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</si>
  <si>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</si>
  <si>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</si>
  <si>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</si>
  <si>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</si>
  <si>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</si>
  <si>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</si>
  <si>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</si>
  <si>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</si>
  <si>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</si>
  <si>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</si>
  <si>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</si>
  <si>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</si>
  <si>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</si>
  <si>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</si>
  <si>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</si>
  <si>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</si>
  <si>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</si>
  <si>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</si>
  <si>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</si>
  <si>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</si>
  <si>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</si>
  <si>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</si>
  <si>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</si>
  <si>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</si>
  <si>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</si>
  <si>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</si>
  <si>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</si>
  <si>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</si>
  <si>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</si>
  <si>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</si>
  <si>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</si>
  <si>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</si>
  <si>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</si>
  <si>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</si>
  <si>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</si>
  <si>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</si>
  <si>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</si>
  <si>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</si>
  <si>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</si>
  <si>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</si>
  <si>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</si>
  <si>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</si>
  <si>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</si>
  <si>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</si>
  <si>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</si>
  <si>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</si>
  <si>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</si>
  <si>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</si>
  <si>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</si>
  <si>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</si>
  <si>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</si>
  <si>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</si>
  <si>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</si>
  <si>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</si>
  <si>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①有形固定資産減価償却率は、令和2年度の企業会計移行から減価償却を開始しているため、低い数値となっている。
②法定耐用年数を超えた管渠の更新状況は昨年のままとなっている。
③令和６年能登半島地震にて被災した管渠の復旧工事を進めていく。</t>
    <rPh sb="101" eb="103">
      <t>ヒサイ</t>
    </rPh>
    <rPh sb="105" eb="107">
      <t>カンキョ</t>
    </rPh>
    <rPh sb="108" eb="110">
      <t>フッキュウ</t>
    </rPh>
    <rPh sb="110" eb="112">
      <t>コウジ</t>
    </rPh>
    <rPh sb="113" eb="114">
      <t>スス</t>
    </rPh>
    <phoneticPr fontId="4"/>
  </si>
  <si>
    <t>　令和６年能登半島地震による大きな被害があったが、被災状況を確認し、復旧方針を定めた上で、復旧を進めていく。
　一般会計からの繰入金のうち、基準外繰入の抑制を図るため、助成制度の活用や、生活排水対策の普及・啓発を進めることで、水洗化率の向上・料金収入の確保に努める。基準内繰入については、適正に一般会計に負担を求めていく。
　経営や資産等の状況を的確に把握して、経営基盤の計画的な強化と財政マネジメントの向上等に取り組む。</t>
    <phoneticPr fontId="4"/>
  </si>
  <si>
    <t>①経常収支比率が100％を下回っており、下水道使用料で支払利息等の費用を賄いきれておらず、一般会計繰入金に依存している状態である。
②令和６年能登半島地震による収益の減少により、累積欠損金比率が大きくなっている。
③預り金の増により流動比率が高くなったが、1年以内に支払う債務分の現金預金を保有できていない状態である。
④令和６年能登半島地震による収益の減少により、企業債残高対事業規模比率が高くなっている。
⑤経費回収率は、類似団体平均より低く、下水道使用料で維持管理費を賄えていない状態である。
⑥令和６年能登半島地震による有収水量の減少により、汚水処理原価が高くなっている。
⑦施設利用率は、類似団体平均を下回っており、処理能力に余裕が生じている。
⑧水洗化率は、上昇しているものの、類似団体平均より低く、未接続者が多い状態である。</t>
    <rPh sb="13" eb="15">
      <t>シタマワ</t>
    </rPh>
    <rPh sb="27" eb="31">
      <t>シハライリソク</t>
    </rPh>
    <rPh sb="110" eb="111">
      <t>アズカ</t>
    </rPh>
    <rPh sb="112" eb="113">
      <t>キン</t>
    </rPh>
    <rPh sb="114" eb="115">
      <t>ゾウ</t>
    </rPh>
    <rPh sb="118" eb="122">
      <t>リュウドウヒリツ</t>
    </rPh>
    <rPh sb="123" eb="124">
      <t>タカ</t>
    </rPh>
    <rPh sb="199" eb="200">
      <t>タカ</t>
    </rPh>
    <rPh sb="342" eb="344">
      <t>ジョウショウ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</si>
</sst>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B-47AF-A694-854FB13C8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0.1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B-47AF-A694-854FB13C8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32.58</c:v>
                </c:pt>
                <c:pt idx="1">
                  <c:v>31.69</c:v>
                </c:pt>
                <c:pt idx="2">
                  <c:v>33.729999999999997</c:v>
                </c:pt>
                <c:pt idx="3">
                  <c:v>41.4</c:v>
                </c:pt>
                <c:pt idx="4">
                  <c:v>28.49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E-4112-9607-CD102AE2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49.47</c:v>
                </c:pt>
                <c:pt idx="1">
                  <c:v>55.78</c:v>
                </c:pt>
                <c:pt idx="2">
                  <c:v>54.86</c:v>
                </c:pt>
                <c:pt idx="3">
                  <c:v>55.04</c:v>
                </c:pt>
                <c:pt idx="4">
                  <c:v>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E-4112-9607-CD102AE2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68.790000000000006</c:v>
                </c:pt>
                <c:pt idx="1">
                  <c:v>69.069999999999993</c:v>
                </c:pt>
                <c:pt idx="2">
                  <c:v>68.459999999999994</c:v>
                </c:pt>
                <c:pt idx="3">
                  <c:v>70.86</c:v>
                </c:pt>
                <c:pt idx="4">
                  <c:v>78.040000000000006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E-4E26-AF4A-4291982E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82.06</c:v>
                </c:pt>
                <c:pt idx="1">
                  <c:v>91.78</c:v>
                </c:pt>
                <c:pt idx="2">
                  <c:v>91.37</c:v>
                </c:pt>
                <c:pt idx="3">
                  <c:v>91.92</c:v>
                </c:pt>
                <c:pt idx="4">
                  <c:v>91.12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E-4E26-AF4A-4291982E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101.85</c:v>
                </c:pt>
                <c:pt idx="1">
                  <c:v>100.07</c:v>
                </c:pt>
                <c:pt idx="2">
                  <c:v>102.1</c:v>
                </c:pt>
                <c:pt idx="3">
                  <c:v>95.74</c:v>
                </c:pt>
                <c:pt idx="4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8-42E1-8815-7921C478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107.81</c:v>
                </c:pt>
                <c:pt idx="1">
                  <c:v>104.64</c:v>
                </c:pt>
                <c:pt idx="2">
                  <c:v>105.35</c:v>
                </c:pt>
                <c:pt idx="3">
                  <c:v>106.8</c:v>
                </c:pt>
                <c:pt idx="4">
                  <c:v>104.65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8-42E1-8815-7921C4781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4.55</c:v>
                </c:pt>
                <c:pt idx="1">
                  <c:v>8.89</c:v>
                </c:pt>
                <c:pt idx="2">
                  <c:v>12.63</c:v>
                </c:pt>
                <c:pt idx="3">
                  <c:v>16.510000000000002</c:v>
                </c:pt>
                <c:pt idx="4">
                  <c:v>17.23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4-4F07-A5BA-26A14DD6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19.93</c:v>
                </c:pt>
                <c:pt idx="1">
                  <c:v>26.89</c:v>
                </c:pt>
                <c:pt idx="2">
                  <c:v>29.42</c:v>
                </c:pt>
                <c:pt idx="3">
                  <c:v>31.14</c:v>
                </c:pt>
                <c:pt idx="4">
                  <c:v>33.11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4-4F07-A5BA-26A14DD6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1.08</c:v>
                </c:pt>
                <c:pt idx="3" formatCode="#,##0.00;&quot;△&quot;#,##0.00;&quot;-&quot;">
                  <c:v>1.08</c:v>
                </c:pt>
                <c:pt idx="4" formatCode="#,##0.00;&quot;△&quot;#,##0.00;&quot;-&quot;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B-4829-B7CC-B863D84F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0.75</c:v>
                </c:pt>
                <c:pt idx="2">
                  <c:v>0.74</c:v>
                </c:pt>
                <c:pt idx="3">
                  <c:v>0.76</c:v>
                </c:pt>
                <c:pt idx="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B-4829-B7CC-B863D84F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303.64999999999998</c:v>
                </c:pt>
                <c:pt idx="1">
                  <c:v>308.85000000000002</c:v>
                </c:pt>
                <c:pt idx="2">
                  <c:v>300.86</c:v>
                </c:pt>
                <c:pt idx="3">
                  <c:v>389.32</c:v>
                </c:pt>
                <c:pt idx="4">
                  <c:v>567.27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4-4DC5-A3C7-6308E451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18.2</c:v>
                </c:pt>
                <c:pt idx="1">
                  <c:v>25.76</c:v>
                </c:pt>
                <c:pt idx="2">
                  <c:v>26.07</c:v>
                </c:pt>
                <c:pt idx="3">
                  <c:v>26.89</c:v>
                </c:pt>
                <c:pt idx="4">
                  <c:v>23.18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4-4DC5-A3C7-6308E451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25.44</c:v>
                </c:pt>
                <c:pt idx="1">
                  <c:v>24.35</c:v>
                </c:pt>
                <c:pt idx="2">
                  <c:v>23.48</c:v>
                </c:pt>
                <c:pt idx="3">
                  <c:v>39.44</c:v>
                </c:pt>
                <c:pt idx="4">
                  <c:v>84.55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4-42AC-9A4A-87DCBC02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48.56</c:v>
                </c:pt>
                <c:pt idx="1">
                  <c:v>65.56</c:v>
                </c:pt>
                <c:pt idx="2">
                  <c:v>65.87</c:v>
                </c:pt>
                <c:pt idx="3">
                  <c:v>77.260000000000005</c:v>
                </c:pt>
                <c:pt idx="4">
                  <c:v>80.010000000000005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2AC-9A4A-87DCBC02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520.16</c:v>
                </c:pt>
                <c:pt idx="1">
                  <c:v>247.49</c:v>
                </c:pt>
                <c:pt idx="2">
                  <c:v>723.66</c:v>
                </c:pt>
                <c:pt idx="3">
                  <c:v>692.26</c:v>
                </c:pt>
                <c:pt idx="4">
                  <c:v>1366.99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5-4620-93E4-B80271BE4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1245.0999999999999</c:v>
                </c:pt>
                <c:pt idx="1">
                  <c:v>765.48</c:v>
                </c:pt>
                <c:pt idx="2">
                  <c:v>742.08</c:v>
                </c:pt>
                <c:pt idx="3">
                  <c:v>730.84</c:v>
                </c:pt>
                <c:pt idx="4">
                  <c:v>706.45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5-4620-93E4-B80271BE4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91.32</c:v>
                </c:pt>
                <c:pt idx="1">
                  <c:v>92.34</c:v>
                </c:pt>
                <c:pt idx="2">
                  <c:v>81.96</c:v>
                </c:pt>
                <c:pt idx="3">
                  <c:v>57.94</c:v>
                </c:pt>
                <c:pt idx="4">
                  <c:v>40.18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E-4039-B8C3-A35FF1D4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79.77</c:v>
                </c:pt>
                <c:pt idx="1">
                  <c:v>87.8</c:v>
                </c:pt>
                <c:pt idx="2">
                  <c:v>86.51</c:v>
                </c:pt>
                <c:pt idx="3">
                  <c:v>89.17</c:v>
                </c:pt>
                <c:pt idx="4">
                  <c:v>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E-4039-B8C3-A35FF1D4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176.48</c:v>
                </c:pt>
                <c:pt idx="1">
                  <c:v>174.08</c:v>
                </c:pt>
                <c:pt idx="2">
                  <c:v>199.86</c:v>
                </c:pt>
                <c:pt idx="3">
                  <c:v>295.31</c:v>
                </c:pt>
                <c:pt idx="4">
                  <c:v>464.25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6C5-A357-4BA4E79A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214.56</c:v>
                </c:pt>
                <c:pt idx="1">
                  <c:v>187.69</c:v>
                </c:pt>
                <c:pt idx="2">
                  <c:v>188.24</c:v>
                </c:pt>
                <c:pt idx="3">
                  <c:v>184.85</c:v>
                </c:pt>
                <c:pt idx="4">
                  <c:v>194.78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3-46C5-A357-4BA4E79A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E52" zoomScale="90" zoomScaleNormal="9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石川県　珠洲市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11374</v>
      </c>
      <c r="AM8" s="36"/>
      <c r="AN8" s="36"/>
      <c r="AO8" s="36"/>
      <c r="AP8" s="36"/>
      <c r="AQ8" s="36"/>
      <c r="AR8" s="36"/>
      <c r="AS8" s="36"/>
      <c r="AT8" s="37">
        <f>データ!T6</f>
        <v>247.2</v>
      </c>
      <c r="AU8" s="37"/>
      <c r="AV8" s="37"/>
      <c r="AW8" s="37"/>
      <c r="AX8" s="37"/>
      <c r="AY8" s="37"/>
      <c r="AZ8" s="37"/>
      <c r="BA8" s="37"/>
      <c r="BB8" s="37">
        <f>データ!U6</f>
        <v>46.01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47.52</v>
      </c>
      <c r="J10" s="37"/>
      <c r="K10" s="37"/>
      <c r="L10" s="37"/>
      <c r="M10" s="37"/>
      <c r="N10" s="37"/>
      <c r="O10" s="37"/>
      <c r="P10" s="37">
        <f>データ!P6</f>
        <v>47.51</v>
      </c>
      <c r="Q10" s="37"/>
      <c r="R10" s="37"/>
      <c r="S10" s="37"/>
      <c r="T10" s="37"/>
      <c r="U10" s="37"/>
      <c r="V10" s="37"/>
      <c r="W10" s="37">
        <f>データ!Q6</f>
        <v>44.06</v>
      </c>
      <c r="X10" s="37"/>
      <c r="Y10" s="37"/>
      <c r="Z10" s="37"/>
      <c r="AA10" s="37"/>
      <c r="AB10" s="37"/>
      <c r="AC10" s="37"/>
      <c r="AD10" s="36">
        <f>データ!R6</f>
        <v>3520</v>
      </c>
      <c r="AE10" s="36"/>
      <c r="AF10" s="36"/>
      <c r="AG10" s="36"/>
      <c r="AH10" s="36"/>
      <c r="AI10" s="36"/>
      <c r="AJ10" s="36"/>
      <c r="AK10" s="2"/>
      <c r="AL10" s="36">
        <f>データ!V6</f>
        <v>5265</v>
      </c>
      <c r="AM10" s="36"/>
      <c r="AN10" s="36"/>
      <c r="AO10" s="36"/>
      <c r="AP10" s="36"/>
      <c r="AQ10" s="36"/>
      <c r="AR10" s="36"/>
      <c r="AS10" s="36"/>
      <c r="AT10" s="37">
        <f>データ!W6</f>
        <v>4.05</v>
      </c>
      <c r="AU10" s="37"/>
      <c r="AV10" s="37"/>
      <c r="AW10" s="37"/>
      <c r="AX10" s="37"/>
      <c r="AY10" s="37"/>
      <c r="AZ10" s="37"/>
      <c r="BA10" s="37"/>
      <c r="BB10" s="37">
        <f>データ!X6</f>
        <v>1300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115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HEBfABBkLLrUhs/WwWwnmYhHlx/+t/zVhuu73jMF4KrXeVKj/yMCOBAlwSDZtMAO67ss0siq17QWXNMmANHd8w==" saltValue="x612c0u7CoDhli2PBLfs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47.52</v>
      </c>
      <c r="P6" s="20">
        <f t="shared" si="3"/>
        <v>47.51</v>
      </c>
      <c r="Q6" s="20">
        <f t="shared" si="3"/>
        <v>44.06</v>
      </c>
      <c r="R6" s="20">
        <f t="shared" si="3"/>
        <v>3520</v>
      </c>
      <c r="S6" s="20">
        <f t="shared" si="3"/>
        <v>11374</v>
      </c>
      <c r="T6" s="20">
        <f t="shared" si="3"/>
        <v>247.2</v>
      </c>
      <c r="U6" s="20">
        <f t="shared" si="3"/>
        <v>46.01</v>
      </c>
      <c r="V6" s="20">
        <f t="shared" si="3"/>
        <v>5265</v>
      </c>
      <c r="W6" s="20">
        <f t="shared" si="3"/>
        <v>4.05</v>
      </c>
      <c r="X6" s="20">
        <f t="shared" si="3"/>
        <v>1300</v>
      </c>
      <c r="Y6" s="21">
        <f>IF(Y7="",NA(),Y7)</f>
        <v>101.85</v>
      </c>
      <c r="Z6" s="21">
        <f t="shared" ref="Z6:AH6" si="4">IF(Z7="",NA(),Z7)</f>
        <v>100.07</v>
      </c>
      <c r="AA6" s="21">
        <f t="shared" si="4"/>
        <v>102.1</v>
      </c>
      <c r="AB6" s="21">
        <f t="shared" si="4"/>
        <v>95.74</v>
      </c>
      <c r="AC6" s="21">
        <f t="shared" si="4"/>
        <v>99.05</v>
      </c>
      <c r="AD6" s="21">
        <f t="shared" si="4"/>
        <v>107.81</v>
      </c>
      <c r="AE6" s="21">
        <f t="shared" si="4"/>
        <v>104.64</v>
      </c>
      <c r="AF6" s="21">
        <f t="shared" si="4"/>
        <v>105.35</v>
      </c>
      <c r="AG6" s="21">
        <f t="shared" si="4"/>
        <v>106.8</v>
      </c>
      <c r="AH6" s="21">
        <f t="shared" si="4"/>
        <v>104.65</v>
      </c>
      <c r="AI6" s="20" t="str">
        <f>IF(AI7="","",IF(AI7="-","【-】","【"&amp;SUBSTITUTE(TEXT(AI7,"#,##0.00"),"-","△")&amp;"】"))</f>
        <v>【105.36】</v>
      </c>
      <c r="AJ6" s="21">
        <f>IF(AJ7="",NA(),AJ7)</f>
        <v>303.64999999999998</v>
      </c>
      <c r="AK6" s="21">
        <f t="shared" ref="AK6:AS6" si="5">IF(AK7="",NA(),AK7)</f>
        <v>308.85000000000002</v>
      </c>
      <c r="AL6" s="21">
        <f t="shared" si="5"/>
        <v>300.86</v>
      </c>
      <c r="AM6" s="21">
        <f t="shared" si="5"/>
        <v>389.32</v>
      </c>
      <c r="AN6" s="21">
        <f t="shared" si="5"/>
        <v>567.27</v>
      </c>
      <c r="AO6" s="21">
        <f t="shared" si="5"/>
        <v>18.2</v>
      </c>
      <c r="AP6" s="21">
        <f t="shared" si="5"/>
        <v>25.76</v>
      </c>
      <c r="AQ6" s="21">
        <f t="shared" si="5"/>
        <v>26.07</v>
      </c>
      <c r="AR6" s="21">
        <f t="shared" si="5"/>
        <v>26.89</v>
      </c>
      <c r="AS6" s="21">
        <f t="shared" si="5"/>
        <v>23.18</v>
      </c>
      <c r="AT6" s="20" t="str">
        <f>IF(AT7="","",IF(AT7="-","【-】","【"&amp;SUBSTITUTE(TEXT(AT7,"#,##0.00"),"-","△")&amp;"】"))</f>
        <v>【3.12】</v>
      </c>
      <c r="AU6" s="21">
        <f>IF(AU7="",NA(),AU7)</f>
        <v>25.44</v>
      </c>
      <c r="AV6" s="21">
        <f t="shared" ref="AV6:BD6" si="6">IF(AV7="",NA(),AV7)</f>
        <v>24.35</v>
      </c>
      <c r="AW6" s="21">
        <f t="shared" si="6"/>
        <v>23.48</v>
      </c>
      <c r="AX6" s="21">
        <f t="shared" si="6"/>
        <v>39.44</v>
      </c>
      <c r="AY6" s="21">
        <f t="shared" si="6"/>
        <v>84.55</v>
      </c>
      <c r="AZ6" s="21">
        <f t="shared" si="6"/>
        <v>48.56</v>
      </c>
      <c r="BA6" s="21">
        <f t="shared" si="6"/>
        <v>65.56</v>
      </c>
      <c r="BB6" s="21">
        <f t="shared" si="6"/>
        <v>65.87</v>
      </c>
      <c r="BC6" s="21">
        <f t="shared" si="6"/>
        <v>77.260000000000005</v>
      </c>
      <c r="BD6" s="21">
        <f t="shared" si="6"/>
        <v>80.010000000000005</v>
      </c>
      <c r="BE6" s="20" t="str">
        <f>IF(BE7="","",IF(BE7="-","【-】","【"&amp;SUBSTITUTE(TEXT(BE7,"#,##0.00"),"-","△")&amp;"】"))</f>
        <v>【82.75】</v>
      </c>
      <c r="BF6" s="21">
        <f>IF(BF7="",NA(),BF7)</f>
        <v>520.16</v>
      </c>
      <c r="BG6" s="21">
        <f t="shared" ref="BG6:BO6" si="7">IF(BG7="",NA(),BG7)</f>
        <v>247.49</v>
      </c>
      <c r="BH6" s="21">
        <f t="shared" si="7"/>
        <v>723.66</v>
      </c>
      <c r="BI6" s="21">
        <f t="shared" si="7"/>
        <v>692.26</v>
      </c>
      <c r="BJ6" s="21">
        <f t="shared" si="7"/>
        <v>1366.99</v>
      </c>
      <c r="BK6" s="21">
        <f t="shared" si="7"/>
        <v>1245.0999999999999</v>
      </c>
      <c r="BL6" s="21">
        <f t="shared" si="7"/>
        <v>765.48</v>
      </c>
      <c r="BM6" s="21">
        <f t="shared" si="7"/>
        <v>742.08</v>
      </c>
      <c r="BN6" s="21">
        <f t="shared" si="7"/>
        <v>730.84</v>
      </c>
      <c r="BO6" s="21">
        <f t="shared" si="7"/>
        <v>706.45</v>
      </c>
      <c r="BP6" s="20" t="str">
        <f>IF(BP7="","",IF(BP7="-","【-】","【"&amp;SUBSTITUTE(TEXT(BP7,"#,##0.00"),"-","△")&amp;"】"))</f>
        <v>【602.56】</v>
      </c>
      <c r="BQ6" s="21">
        <f>IF(BQ7="",NA(),BQ7)</f>
        <v>91.32</v>
      </c>
      <c r="BR6" s="21">
        <f t="shared" ref="BR6:BZ6" si="8">IF(BR7="",NA(),BR7)</f>
        <v>92.34</v>
      </c>
      <c r="BS6" s="21">
        <f t="shared" si="8"/>
        <v>81.96</v>
      </c>
      <c r="BT6" s="21">
        <f t="shared" si="8"/>
        <v>57.94</v>
      </c>
      <c r="BU6" s="21">
        <f t="shared" si="8"/>
        <v>40.18</v>
      </c>
      <c r="BV6" s="21">
        <f t="shared" si="8"/>
        <v>79.77</v>
      </c>
      <c r="BW6" s="21">
        <f t="shared" si="8"/>
        <v>87.8</v>
      </c>
      <c r="BX6" s="21">
        <f t="shared" si="8"/>
        <v>86.51</v>
      </c>
      <c r="BY6" s="21">
        <f t="shared" si="8"/>
        <v>89.17</v>
      </c>
      <c r="BZ6" s="21">
        <f t="shared" si="8"/>
        <v>85.67</v>
      </c>
      <c r="CA6" s="20" t="str">
        <f>IF(CA7="","",IF(CA7="-","【-】","【"&amp;SUBSTITUTE(TEXT(CA7,"#,##0.00"),"-","△")&amp;"】"))</f>
        <v>【97.94】</v>
      </c>
      <c r="CB6" s="21">
        <f>IF(CB7="",NA(),CB7)</f>
        <v>176.48</v>
      </c>
      <c r="CC6" s="21">
        <f t="shared" ref="CC6:CK6" si="9">IF(CC7="",NA(),CC7)</f>
        <v>174.08</v>
      </c>
      <c r="CD6" s="21">
        <f t="shared" si="9"/>
        <v>199.86</v>
      </c>
      <c r="CE6" s="21">
        <f t="shared" si="9"/>
        <v>295.31</v>
      </c>
      <c r="CF6" s="21">
        <f t="shared" si="9"/>
        <v>464.25</v>
      </c>
      <c r="CG6" s="21">
        <f t="shared" si="9"/>
        <v>214.56</v>
      </c>
      <c r="CH6" s="21">
        <f t="shared" si="9"/>
        <v>187.69</v>
      </c>
      <c r="CI6" s="21">
        <f t="shared" si="9"/>
        <v>188.24</v>
      </c>
      <c r="CJ6" s="21">
        <f t="shared" si="9"/>
        <v>184.85</v>
      </c>
      <c r="CK6" s="21">
        <f t="shared" si="9"/>
        <v>194.78</v>
      </c>
      <c r="CL6" s="20" t="str">
        <f>IF(CL7="","",IF(CL7="-","【-】","【"&amp;SUBSTITUTE(TEXT(CL7,"#,##0.00"),"-","△")&amp;"】"))</f>
        <v>【140.98】</v>
      </c>
      <c r="CM6" s="21">
        <f>IF(CM7="",NA(),CM7)</f>
        <v>32.58</v>
      </c>
      <c r="CN6" s="21">
        <f t="shared" ref="CN6:CV6" si="10">IF(CN7="",NA(),CN7)</f>
        <v>31.69</v>
      </c>
      <c r="CO6" s="21">
        <f t="shared" si="10"/>
        <v>33.729999999999997</v>
      </c>
      <c r="CP6" s="21">
        <f t="shared" si="10"/>
        <v>41.4</v>
      </c>
      <c r="CQ6" s="21">
        <f t="shared" si="10"/>
        <v>28.49</v>
      </c>
      <c r="CR6" s="21">
        <f t="shared" si="10"/>
        <v>49.47</v>
      </c>
      <c r="CS6" s="21">
        <f t="shared" si="10"/>
        <v>55.78</v>
      </c>
      <c r="CT6" s="21">
        <f t="shared" si="10"/>
        <v>54.86</v>
      </c>
      <c r="CU6" s="21">
        <f t="shared" si="10"/>
        <v>55.04</v>
      </c>
      <c r="CV6" s="21">
        <f t="shared" si="10"/>
        <v>53.26</v>
      </c>
      <c r="CW6" s="20" t="str">
        <f>IF(CW7="","",IF(CW7="-","【-】","【"&amp;SUBSTITUTE(TEXT(CW7,"#,##0.00"),"-","△")&amp;"】"))</f>
        <v>【60.13】</v>
      </c>
      <c r="CX6" s="21">
        <f>IF(CX7="",NA(),CX7)</f>
        <v>68.790000000000006</v>
      </c>
      <c r="CY6" s="21">
        <f t="shared" ref="CY6:DG6" si="11">IF(CY7="",NA(),CY7)</f>
        <v>69.069999999999993</v>
      </c>
      <c r="CZ6" s="21">
        <f t="shared" si="11"/>
        <v>68.459999999999994</v>
      </c>
      <c r="DA6" s="21">
        <f t="shared" si="11"/>
        <v>70.86</v>
      </c>
      <c r="DB6" s="21">
        <f t="shared" si="11"/>
        <v>78.040000000000006</v>
      </c>
      <c r="DC6" s="21">
        <f t="shared" si="11"/>
        <v>82.06</v>
      </c>
      <c r="DD6" s="21">
        <f t="shared" si="11"/>
        <v>91.78</v>
      </c>
      <c r="DE6" s="21">
        <f t="shared" si="11"/>
        <v>91.37</v>
      </c>
      <c r="DF6" s="21">
        <f t="shared" si="11"/>
        <v>91.92</v>
      </c>
      <c r="DG6" s="21">
        <f t="shared" si="11"/>
        <v>91.12</v>
      </c>
      <c r="DH6" s="20" t="str">
        <f>IF(DH7="","",IF(DH7="-","【-】","【"&amp;SUBSTITUTE(TEXT(DH7,"#,##0.00"),"-","△")&amp;"】"))</f>
        <v>【96.00】</v>
      </c>
      <c r="DI6" s="21">
        <f>IF(DI7="",NA(),DI7)</f>
        <v>4.55</v>
      </c>
      <c r="DJ6" s="21">
        <f t="shared" ref="DJ6:DR6" si="12">IF(DJ7="",NA(),DJ7)</f>
        <v>8.89</v>
      </c>
      <c r="DK6" s="21">
        <f t="shared" si="12"/>
        <v>12.63</v>
      </c>
      <c r="DL6" s="21">
        <f t="shared" si="12"/>
        <v>16.510000000000002</v>
      </c>
      <c r="DM6" s="21">
        <f t="shared" si="12"/>
        <v>17.23</v>
      </c>
      <c r="DN6" s="21">
        <f t="shared" si="12"/>
        <v>19.93</v>
      </c>
      <c r="DO6" s="21">
        <f t="shared" si="12"/>
        <v>26.89</v>
      </c>
      <c r="DP6" s="21">
        <f t="shared" si="12"/>
        <v>29.42</v>
      </c>
      <c r="DQ6" s="21">
        <f t="shared" si="12"/>
        <v>31.14</v>
      </c>
      <c r="DR6" s="21">
        <f t="shared" si="12"/>
        <v>33.11</v>
      </c>
      <c r="DS6" s="20" t="str">
        <f>IF(DS7="","",IF(DS7="-","【-】","【"&amp;SUBSTITUTE(TEXT(DS7,"#,##0.00"),"-","△")&amp;"】"))</f>
        <v>【42.20】</v>
      </c>
      <c r="DT6" s="20">
        <f>IF(DT7="",NA(),DT7)</f>
        <v>0</v>
      </c>
      <c r="DU6" s="20">
        <f t="shared" ref="DU6:EC6" si="13">IF(DU7="",NA(),DU7)</f>
        <v>0</v>
      </c>
      <c r="DV6" s="21">
        <f t="shared" si="13"/>
        <v>1.08</v>
      </c>
      <c r="DW6" s="21">
        <f t="shared" si="13"/>
        <v>1.08</v>
      </c>
      <c r="DX6" s="21">
        <f t="shared" si="13"/>
        <v>1.08</v>
      </c>
      <c r="DY6" s="20">
        <f t="shared" si="13"/>
        <v>0</v>
      </c>
      <c r="DZ6" s="21">
        <f t="shared" si="13"/>
        <v>0.75</v>
      </c>
      <c r="EA6" s="21">
        <f t="shared" si="13"/>
        <v>0.74</v>
      </c>
      <c r="EB6" s="21">
        <f t="shared" si="13"/>
        <v>0.76</v>
      </c>
      <c r="EC6" s="21">
        <f t="shared" si="13"/>
        <v>0.94</v>
      </c>
      <c r="ED6" s="20" t="str">
        <f>IF(ED7="","",IF(ED7="-","【-】","【"&amp;SUBSTITUTE(TEXT(ED7,"#,##0.00"),"-","△")&amp;"】"))</f>
        <v>【9.46】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1">
        <f t="shared" si="14"/>
        <v>2.12</v>
      </c>
      <c r="EJ6" s="21">
        <f t="shared" si="14"/>
        <v>0.32</v>
      </c>
      <c r="EK6" s="21">
        <f t="shared" si="14"/>
        <v>0.1</v>
      </c>
      <c r="EL6" s="21">
        <f t="shared" si="14"/>
        <v>7.0000000000000007E-2</v>
      </c>
      <c r="EM6" s="21">
        <f t="shared" si="14"/>
        <v>0.06</v>
      </c>
      <c r="EN6" s="21">
        <f t="shared" si="14"/>
        <v>7.0000000000000007E-2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172057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47.52</v>
      </c>
      <c r="P7" s="24">
        <v>47.51</v>
      </c>
      <c r="Q7" s="24">
        <v>44.06</v>
      </c>
      <c r="R7" s="24">
        <v>3520</v>
      </c>
      <c r="S7" s="24">
        <v>11374</v>
      </c>
      <c r="T7" s="24">
        <v>247.2</v>
      </c>
      <c r="U7" s="24">
        <v>46.01</v>
      </c>
      <c r="V7" s="24">
        <v>5265</v>
      </c>
      <c r="W7" s="24">
        <v>4.05</v>
      </c>
      <c r="X7" s="24">
        <v>1300</v>
      </c>
      <c r="Y7" s="24">
        <v>101.85</v>
      </c>
      <c r="Z7" s="24">
        <v>100.07</v>
      </c>
      <c r="AA7" s="24">
        <v>102.1</v>
      </c>
      <c r="AB7" s="24">
        <v>95.74</v>
      </c>
      <c r="AC7" s="24">
        <v>99.05</v>
      </c>
      <c r="AD7" s="24">
        <v>107.81</v>
      </c>
      <c r="AE7" s="24">
        <v>104.64</v>
      </c>
      <c r="AF7" s="24">
        <v>105.35</v>
      </c>
      <c r="AG7" s="24">
        <v>106.8</v>
      </c>
      <c r="AH7" s="24">
        <v>104.65</v>
      </c>
      <c r="AI7" s="24">
        <v>105.36</v>
      </c>
      <c r="AJ7" s="24">
        <v>303.64999999999998</v>
      </c>
      <c r="AK7" s="24">
        <v>308.85000000000002</v>
      </c>
      <c r="AL7" s="24">
        <v>300.86</v>
      </c>
      <c r="AM7" s="24">
        <v>389.32</v>
      </c>
      <c r="AN7" s="24">
        <v>567.27</v>
      </c>
      <c r="AO7" s="24">
        <v>18.2</v>
      </c>
      <c r="AP7" s="24">
        <v>25.76</v>
      </c>
      <c r="AQ7" s="24">
        <v>26.07</v>
      </c>
      <c r="AR7" s="24">
        <v>26.89</v>
      </c>
      <c r="AS7" s="24">
        <v>23.18</v>
      </c>
      <c r="AT7" s="24">
        <v>3.12</v>
      </c>
      <c r="AU7" s="24">
        <v>25.44</v>
      </c>
      <c r="AV7" s="24">
        <v>24.35</v>
      </c>
      <c r="AW7" s="24">
        <v>23.48</v>
      </c>
      <c r="AX7" s="24">
        <v>39.44</v>
      </c>
      <c r="AY7" s="24">
        <v>84.55</v>
      </c>
      <c r="AZ7" s="24">
        <v>48.56</v>
      </c>
      <c r="BA7" s="24">
        <v>65.56</v>
      </c>
      <c r="BB7" s="24">
        <v>65.87</v>
      </c>
      <c r="BC7" s="24">
        <v>77.260000000000005</v>
      </c>
      <c r="BD7" s="24">
        <v>80.010000000000005</v>
      </c>
      <c r="BE7" s="24">
        <v>82.75</v>
      </c>
      <c r="BF7" s="24">
        <v>520.16</v>
      </c>
      <c r="BG7" s="24">
        <v>247.49</v>
      </c>
      <c r="BH7" s="24">
        <v>723.66</v>
      </c>
      <c r="BI7" s="24">
        <v>692.26</v>
      </c>
      <c r="BJ7" s="24">
        <v>1366.99</v>
      </c>
      <c r="BK7" s="24">
        <v>1245.0999999999999</v>
      </c>
      <c r="BL7" s="24">
        <v>765.48</v>
      </c>
      <c r="BM7" s="24">
        <v>742.08</v>
      </c>
      <c r="BN7" s="24">
        <v>730.84</v>
      </c>
      <c r="BO7" s="24">
        <v>706.45</v>
      </c>
      <c r="BP7" s="24">
        <v>602.55999999999995</v>
      </c>
      <c r="BQ7" s="24">
        <v>91.32</v>
      </c>
      <c r="BR7" s="24">
        <v>92.34</v>
      </c>
      <c r="BS7" s="24">
        <v>81.96</v>
      </c>
      <c r="BT7" s="24">
        <v>57.94</v>
      </c>
      <c r="BU7" s="24">
        <v>40.18</v>
      </c>
      <c r="BV7" s="24">
        <v>79.77</v>
      </c>
      <c r="BW7" s="24">
        <v>87.8</v>
      </c>
      <c r="BX7" s="24">
        <v>86.51</v>
      </c>
      <c r="BY7" s="24">
        <v>89.17</v>
      </c>
      <c r="BZ7" s="24">
        <v>85.67</v>
      </c>
      <c r="CA7" s="24">
        <v>97.94</v>
      </c>
      <c r="CB7" s="24">
        <v>176.48</v>
      </c>
      <c r="CC7" s="24">
        <v>174.08</v>
      </c>
      <c r="CD7" s="24">
        <v>199.86</v>
      </c>
      <c r="CE7" s="24">
        <v>295.31</v>
      </c>
      <c r="CF7" s="24">
        <v>464.25</v>
      </c>
      <c r="CG7" s="24">
        <v>214.56</v>
      </c>
      <c r="CH7" s="24">
        <v>187.69</v>
      </c>
      <c r="CI7" s="24">
        <v>188.24</v>
      </c>
      <c r="CJ7" s="24">
        <v>184.85</v>
      </c>
      <c r="CK7" s="24">
        <v>194.78</v>
      </c>
      <c r="CL7" s="24">
        <v>140.97999999999999</v>
      </c>
      <c r="CM7" s="24">
        <v>32.58</v>
      </c>
      <c r="CN7" s="24">
        <v>31.69</v>
      </c>
      <c r="CO7" s="24">
        <v>33.729999999999997</v>
      </c>
      <c r="CP7" s="24">
        <v>41.4</v>
      </c>
      <c r="CQ7" s="24">
        <v>28.49</v>
      </c>
      <c r="CR7" s="24">
        <v>49.47</v>
      </c>
      <c r="CS7" s="24">
        <v>55.78</v>
      </c>
      <c r="CT7" s="24">
        <v>54.86</v>
      </c>
      <c r="CU7" s="24">
        <v>55.04</v>
      </c>
      <c r="CV7" s="24">
        <v>53.26</v>
      </c>
      <c r="CW7" s="24">
        <v>60.13</v>
      </c>
      <c r="CX7" s="24">
        <v>68.790000000000006</v>
      </c>
      <c r="CY7" s="24">
        <v>69.069999999999993</v>
      </c>
      <c r="CZ7" s="24">
        <v>68.459999999999994</v>
      </c>
      <c r="DA7" s="24">
        <v>70.86</v>
      </c>
      <c r="DB7" s="24">
        <v>78.040000000000006</v>
      </c>
      <c r="DC7" s="24">
        <v>82.06</v>
      </c>
      <c r="DD7" s="24">
        <v>91.78</v>
      </c>
      <c r="DE7" s="24">
        <v>91.37</v>
      </c>
      <c r="DF7" s="24">
        <v>91.92</v>
      </c>
      <c r="DG7" s="24">
        <v>91.12</v>
      </c>
      <c r="DH7" s="24">
        <v>96</v>
      </c>
      <c r="DI7" s="24">
        <v>4.55</v>
      </c>
      <c r="DJ7" s="24">
        <v>8.89</v>
      </c>
      <c r="DK7" s="24">
        <v>12.63</v>
      </c>
      <c r="DL7" s="24">
        <v>16.510000000000002</v>
      </c>
      <c r="DM7" s="24">
        <v>17.23</v>
      </c>
      <c r="DN7" s="24">
        <v>19.93</v>
      </c>
      <c r="DO7" s="24">
        <v>26.89</v>
      </c>
      <c r="DP7" s="24">
        <v>29.42</v>
      </c>
      <c r="DQ7" s="24">
        <v>31.14</v>
      </c>
      <c r="DR7" s="24">
        <v>33.11</v>
      </c>
      <c r="DS7" s="24">
        <v>42.2</v>
      </c>
      <c r="DT7" s="24">
        <v>0</v>
      </c>
      <c r="DU7" s="24">
        <v>0</v>
      </c>
      <c r="DV7" s="24">
        <v>1.08</v>
      </c>
      <c r="DW7" s="24">
        <v>1.08</v>
      </c>
      <c r="DX7" s="24">
        <v>1.08</v>
      </c>
      <c r="DY7" s="24">
        <v>0</v>
      </c>
      <c r="DZ7" s="24">
        <v>0.75</v>
      </c>
      <c r="EA7" s="24">
        <v>0.74</v>
      </c>
      <c r="EB7" s="24">
        <v>0.76</v>
      </c>
      <c r="EC7" s="24">
        <v>0.94</v>
      </c>
      <c r="ED7" s="24">
        <v>9.4600000000000009</v>
      </c>
      <c r="EE7" s="24">
        <v>0</v>
      </c>
      <c r="EF7" s="24">
        <v>0</v>
      </c>
      <c r="EG7" s="24">
        <v>0</v>
      </c>
      <c r="EH7" s="24">
        <v>0</v>
      </c>
      <c r="EI7" s="24">
        <v>2.12</v>
      </c>
      <c r="EJ7" s="24">
        <v>0.32</v>
      </c>
      <c r="EK7" s="24">
        <v>0.1</v>
      </c>
      <c r="EL7" s="24">
        <v>7.0000000000000007E-2</v>
      </c>
      <c r="EM7" s="24">
        <v>0.06</v>
      </c>
      <c r="EN7" s="24">
        <v>7.0000000000000007E-2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2026-01-27T05:31:03Z</cp:lastPrinted>
  <dcterms:created xsi:type="dcterms:W3CDTF">2025-12-23T06:00:20Z</dcterms:created>
  <dcterms:modified xsi:type="dcterms:W3CDTF">2026-01-27T05:31:06Z</dcterms:modified>
  <cp:category/>
</cp:coreProperties>
</file>